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10" windowWidth="5835" windowHeight="3075" tabRatio="629" activeTab="4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</sheets>
  <externalReferences>
    <externalReference r:id="rId8"/>
  </externalReferences>
  <definedNames>
    <definedName name="_xlnm.Print_Area" localSheetId="3">'прил 4'!$A$1:$K$255</definedName>
  </definedNames>
  <calcPr fullCalcOnLoad="1"/>
</workbook>
</file>

<file path=xl/sharedStrings.xml><?xml version="1.0" encoding="utf-8"?>
<sst xmlns="http://schemas.openxmlformats.org/spreadsheetml/2006/main" count="2178" uniqueCount="434">
  <si>
    <t>1 13 01995 10 0000 130</t>
  </si>
  <si>
    <t>2 02 02999 10 0000 151</t>
  </si>
  <si>
    <t>Непрограммные расходы</t>
  </si>
  <si>
    <t>Непрограммные расходы.</t>
  </si>
  <si>
    <t>Дорожное хозяйство (дорожные фонды)</t>
  </si>
  <si>
    <t>09</t>
  </si>
  <si>
    <t xml:space="preserve">Приложение № 3 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</si>
  <si>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 на  2014 - 2016 годы". Подпрограмма "Чистая вода на территории сельского поселения "село Ковран" .</t>
  </si>
  <si>
    <t>Налоги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</si>
  <si>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</si>
  <si>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Налоги на имущество </t>
  </si>
  <si>
    <t>1 13 00000 00 0000 000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</si>
  <si>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</si>
  <si>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</si>
  <si>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</si>
  <si>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1 05 03000 01 0000 110 </t>
  </si>
  <si>
    <t>Непрограммные расходы. Расходы на реализацию мероприятий по развитию традиционной культуры.</t>
  </si>
  <si>
    <t>1 06 01030 10 0000 110</t>
  </si>
  <si>
    <t>1 08  00000 00 0000 000</t>
  </si>
  <si>
    <t>2 02 02000 00 0000 151</t>
  </si>
  <si>
    <t>Прочие субсидии бюджетам поселений, в том числе:</t>
  </si>
  <si>
    <t>Иные межбюджетные трансферты бюджетам сельских поселений на реализацию инвестиционных мероприятий - строительство жилых домов</t>
  </si>
  <si>
    <t>Подпрограмма "Строительство жилья эконом - класса для специалистов социальной сферы и граждан , стоящих в очереди на улучшение жилищных условий"</t>
  </si>
  <si>
    <t xml:space="preserve"> Иные межбюджетные трансферты бюджетам сельских поселений на реализацию инвестиционных мероприятий - строительство жилых домов</t>
  </si>
  <si>
    <t>Подпрограмма "Чистая вода на территории сельского поселения "село Ковран" .</t>
  </si>
  <si>
    <t xml:space="preserve">  Иные межбюджетные трансферты бюджетам сельских поселений на реализацию инвестиционных мероприятий.</t>
  </si>
  <si>
    <t>На расходы по оплате коммунальных услуг бюджетным учреждениям, финансируемых из бюджета поселения</t>
  </si>
  <si>
    <t xml:space="preserve">На выполнение мероприятий муниципальной программы Тигильского муниципального района "Совершенствование  системы управления имуществом и земельными ресурсами Тигильского муниципального района  на 2014-2016 годы", мероприятие: межевание и изготовление кадастровых паспортов. </t>
  </si>
  <si>
    <t>(тыс.рублей)</t>
  </si>
  <si>
    <t>Подраздел</t>
  </si>
  <si>
    <t>1.</t>
  </si>
  <si>
    <t>Функционирование высшего должностного лица субъекта Российской Федерации и муниципального образования</t>
  </si>
  <si>
    <t>Глава администрации сельского поселения</t>
  </si>
  <si>
    <t>Обеспечение деятельности администрации сельского поселения</t>
  </si>
  <si>
    <t>Резервный фонд администрации</t>
  </si>
  <si>
    <t>Обеспечение деятельности (оказание услуг) учреждений, в том числе на хозяйственное обслуживание</t>
  </si>
  <si>
    <t>Иные межбюджетные трансферты районному бюджету из бюджета поселения на выполнение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</si>
  <si>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</si>
  <si>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3.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</si>
  <si>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</si>
  <si>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"Пожарная безопасность на территории сельского поселения "село Ковран" на 2014-2016 годы"</t>
  </si>
  <si>
    <t>01 0 0000</t>
  </si>
  <si>
    <t>Расходы на выполнение мероприятий соответствующей подпрограммы за счет  субсидии из краевого бюджета</t>
  </si>
  <si>
    <t>01 0 4006</t>
  </si>
  <si>
    <t>Расходы на мероприятия по защите населения и территорий от чрезвычайных ситуаций природного и техногенного характера</t>
  </si>
  <si>
    <t>01 0 6013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</si>
  <si>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</si>
  <si>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</si>
  <si>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терроризма и экстремизма в сельском поселении Ковран на 2014-2016 годы"</t>
  </si>
  <si>
    <t>03 1 0000</t>
  </si>
  <si>
    <t>03 1 1103</t>
  </si>
  <si>
    <t>4.</t>
  </si>
  <si>
    <t>Расходы на содержание и ремонт дорог в границах поселения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</si>
  <si>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Тигильского муниципального района коммунальными услугами и услугами по благоустройству  на  2014 - 2016 годы"</t>
  </si>
  <si>
    <t>02 0 0000</t>
  </si>
  <si>
    <t>Подпрограмма "Комплексное благоустройство сельского поселения "село Ковран"</t>
  </si>
  <si>
    <t>02 3 0000</t>
  </si>
  <si>
    <t>Расходы на содержание и ремонт автодорог в границах поселения</t>
  </si>
  <si>
    <t>02 3 1403</t>
  </si>
  <si>
    <t>02 3 4006</t>
  </si>
  <si>
    <t>Расходы на капитальный ремонт и ремонт автодорог общего пользования и межквартальных проездов</t>
  </si>
  <si>
    <t>02 3 6010</t>
  </si>
  <si>
    <t>Расходы на мероприятия по управлению имуществом и земельными ресурсами (межевание и изготовление кадастровых паспортов)</t>
  </si>
  <si>
    <t xml:space="preserve"> Подпрограмма "Энергосбережение и повышение энергетической эффективности в сельском поселении "село Ковран"</t>
  </si>
  <si>
    <t xml:space="preserve"> 01 1 0000</t>
  </si>
  <si>
    <t>Расходы на мероприятия по проведению капитального ремонта объектов электро-тепло- и водоснабжения</t>
  </si>
  <si>
    <t>01 1 1303</t>
  </si>
  <si>
    <t>02 1 4006</t>
  </si>
  <si>
    <t xml:space="preserve">Расходы на выполнение мероприятий  по энергоэффективности </t>
  </si>
  <si>
    <t>02 1 6007</t>
  </si>
  <si>
    <t>99 0 1301</t>
  </si>
  <si>
    <t>99 0 6021</t>
  </si>
  <si>
    <t>Капитальные вложения в объекты недвижимого имущества государственной (муниципальной) собственности</t>
  </si>
  <si>
    <t>400</t>
  </si>
  <si>
    <t>Непрограммные расходы. Расходы на капитальный ремонт муниципального жилищного фонда за счет дотаций</t>
  </si>
  <si>
    <t>99 0 6024</t>
  </si>
  <si>
    <t>Расходы на мероприятия по проведению капитального ремонта объектов электро-,  тепло- и водоснабжения.</t>
  </si>
  <si>
    <t>Расходы на выполнение мероприятий по  благоустройству поселения</t>
  </si>
  <si>
    <t>02 3 6009</t>
  </si>
  <si>
    <t>02 2 0000</t>
  </si>
  <si>
    <t>02 2 4006</t>
  </si>
  <si>
    <t>02 2 6008</t>
  </si>
  <si>
    <t>5.</t>
  </si>
  <si>
    <t>Культура ,  кинематография</t>
  </si>
  <si>
    <t>01 1 4006</t>
  </si>
  <si>
    <t>Расходы на обеспечение пожарной безопасности</t>
  </si>
  <si>
    <t>01 1 6013</t>
  </si>
  <si>
    <t xml:space="preserve">08 </t>
  </si>
  <si>
    <t>Расходы по обеспечению деятельности муниципальных казенных учреждений, за исключением обособленных расходов, которым присваиваются уникальные коды.</t>
  </si>
  <si>
    <t>6.</t>
  </si>
  <si>
    <t>Другие вопросы в области культуры, кинематографии</t>
  </si>
  <si>
    <t>99 0 6006</t>
  </si>
  <si>
    <t>7.</t>
  </si>
  <si>
    <t xml:space="preserve">Непрограммные расходы </t>
  </si>
  <si>
    <t xml:space="preserve">10 </t>
  </si>
  <si>
    <t>8.</t>
  </si>
  <si>
    <t>Расходы в рамках непрограммных направлений деятельности. Физкультурно-оздоровительная работа и спортивные мероприятия</t>
  </si>
  <si>
    <t>99 0 6020</t>
  </si>
  <si>
    <t>МП</t>
  </si>
  <si>
    <t>ПП</t>
  </si>
  <si>
    <t>Наименование МП/ ПП</t>
  </si>
  <si>
    <t>Годовой объем ассигнований  на 
2014 год</t>
  </si>
  <si>
    <t>исполнитель</t>
  </si>
  <si>
    <t>ГРБС</t>
  </si>
  <si>
    <t>Администрация муниципального образования сельское поселение "село Ковран"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</si>
  <si>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 на  2014 - 2016 годы"</t>
  </si>
  <si>
    <t>итого:</t>
  </si>
  <si>
    <t xml:space="preserve">Раздел </t>
  </si>
  <si>
    <t>Подраз- дел</t>
  </si>
  <si>
    <t>03 0 0000</t>
  </si>
  <si>
    <t xml:space="preserve"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 на  2014 - 2016 годы" </t>
  </si>
  <si>
    <t xml:space="preserve"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 на  2014 - 2016 годы" Подпрограмма "Комплексное благоустройство сельского поселения "село Ковран" 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</si>
  <si>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 на  2014 - 2016 годы" Подпрограмма "Комплексное благоустройство сельского поселения "село Ковран"  Расходы на содержание и ремонт автомобильных дорог в границах поселения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</si>
  <si>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 на  2014 - 2016 годы" Подпрограмма "Комплексное благоустройство сельского поселения "село Ковран"  Расходы на выполнение мероприятий соответствующей подпрограммы  за счет средств краевого бюджета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</si>
  <si>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 на  2014 - 2016 годы" Подпрограмма "Комплексное благоустройство сельского поселения "село Ковран"  Расходы на капитальный ремонт и ремонт автодорог общего пользования и межквартальных проездов.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</si>
  <si>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 на  2014 - 2016 годы" Подпрограмма " Энергосбережение и повышение энергетической эффективности в сельском поселении "село Ковран"</t>
  </si>
  <si>
    <t>02 1 0000</t>
  </si>
  <si>
    <t>02 1 1303</t>
  </si>
  <si>
    <t>Непрограммные расходы. Расходы на капитальный ремонт муниципального жилищного фонда</t>
  </si>
  <si>
    <t xml:space="preserve">Непрограммные расходы. Расходы на  реализацию инвестиционных мероприятий -строительство жилых домов. </t>
  </si>
  <si>
    <t>Расходы на выплаты персоналу обеспечения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</si>
  <si>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Приложение № 8</t>
  </si>
  <si>
    <t>Доходы от оказания платных услуг (работ) и компенсации затрат государства</t>
  </si>
  <si>
    <t xml:space="preserve">Муниципальная программа "Обеспечение населения доступным и комфортным жильем, строительство объектов социальной сферы в сельском поселении  село "Ковран" на 2015-2018 годы. Подпрограмма "Строительство жилья эконом - класса для специалистов социальной сферы и граждан , стоящих в очереди на улучшение жилищных условий" 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</si>
  <si>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 на  2014 - 2016 годы". Подпрограмма "Чистая вода на территории сельского поселения "село Ковран" . Иные межбюджетные трансферты бюджетам сельских поселений на реализацию инвестиционных мероприятий.</t>
  </si>
  <si>
    <t xml:space="preserve">На выполнение мероприятий муниципальной программы " Совершенствование территориальной политики, укрепление национального единства и межнациональных отношений в Тигильском муниципальном районе на 2014-2016 годы" Подпрограмма " Повышение эффективности деятельности органов местного самоуправления" Иные межбюджетные трансферты бюджетам сельских поселений на повышение квалификации муниципальных служащих </t>
  </si>
  <si>
    <t>Непрограммные расходы. Мп"Совершенствование территориальной политики , укрепление национального единства и межнациональных отношений в Тигильском муниципальном районе на 2014-2016годы". Подпрограмма Повышение эффективности деятельности органов местного самоуправления".</t>
  </si>
  <si>
    <t>99 0 6017</t>
  </si>
  <si>
    <t>2.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</si>
  <si>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 на  2014 - 2016 годы" Подпрограмма "Комплексное благоустройство сельского поселения "село Ковран"</t>
  </si>
  <si>
    <t xml:space="preserve"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 на  2014 - 2016 годы" Подпрограмма "Чистая вода на территории сельского поселения "село Ковран" 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</si>
  <si>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 на  2014 - 2016 годы" Подпрограмма "Чистая вода на территории сельского поселения "село Ковран" Расходы на выполнение мероприятий соответствующей подпрограммы  за счет средств краевого бюджета</t>
  </si>
  <si>
    <t xml:space="preserve">02 2 4006 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</si>
  <si>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 на  2014 - 2016 годы" Подпрограмма "Чистая вода на территории сельского поселения "село Ковран" Расходы на выполнение мероприятий соответствующей подпрограммы  за счет средств районного бюджета</t>
  </si>
  <si>
    <t>01 1 0000</t>
  </si>
  <si>
    <t>Приложение №5</t>
  </si>
  <si>
    <t>На выполнение мероприятий  муниципальной программы Тигильского муниципального района "Развитие культуры в Тигильском муниципальном районе" Подпрограмма "Патриотическое воспитание"</t>
  </si>
  <si>
    <t>На выполнение мероприятий по физкультуре и спорту</t>
  </si>
  <si>
    <t>На выполнение мероприятий по развитию традиционной культуры</t>
  </si>
  <si>
    <t>99 0 6019</t>
  </si>
  <si>
    <t xml:space="preserve">05 </t>
  </si>
  <si>
    <t>02 2 6005</t>
  </si>
  <si>
    <t>Муниципальная программа "Обеспечение населения доступным и комфортным жильем, строительство объектов социальной сферы в сельском поселении  село "Ковран" на 2015-2018 годы.</t>
  </si>
  <si>
    <t>03 1 6021</t>
  </si>
  <si>
    <t>03 2 0000</t>
  </si>
  <si>
    <t>03 2 6021</t>
  </si>
  <si>
    <t>в т.ч. за счет средств районного бюджета*</t>
  </si>
  <si>
    <t>Код бюджетной классификации</t>
  </si>
  <si>
    <t>1 11 09045 10 0000 120</t>
  </si>
  <si>
    <t xml:space="preserve">1 17 05050 10 0000 180 </t>
  </si>
  <si>
    <t>Прочие неналоговые доходы бюджетов поселений</t>
  </si>
  <si>
    <t>2 02 01000 00 0000 151</t>
  </si>
  <si>
    <t>2 02 03000 00 0000 151</t>
  </si>
  <si>
    <t>2 02 04000 00 0000 151</t>
  </si>
  <si>
    <t xml:space="preserve"> </t>
  </si>
  <si>
    <t>тыс. рублей</t>
  </si>
  <si>
    <t>Годовой объем</t>
  </si>
  <si>
    <t>1 00 00000 00 0000 000</t>
  </si>
  <si>
    <t>1. НАЛОГОВЫЕ И НЕНАЛОГОВЫЕ ДОХОДЫ - всего, в том числе:</t>
  </si>
  <si>
    <t>1 01 00000 00 0000 000</t>
  </si>
  <si>
    <t>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</si>
  <si>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</si>
  <si>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</si>
  <si>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</si>
  <si>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Единый сельскохозяйственный налог </t>
  </si>
  <si>
    <t>1 06 00000 00 0000 000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</si>
  <si>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</si>
  <si>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</si>
  <si>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</si>
  <si>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</si>
  <si>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2 00 00000 00 0000 000</t>
  </si>
  <si>
    <t>2.БЕЗВОЗМЕЗДНЫЕ ПОСТУПЛЕНИЯ - всего, в том числе:</t>
  </si>
  <si>
    <t>Дотации бюджетам субъектов Российской Федерации и муниципальных образований</t>
  </si>
  <si>
    <t>2 02 01001 10 0000 151</t>
  </si>
  <si>
    <t xml:space="preserve">Субвенции бюджетам субъектов Российской Федерации и муниципальных образований </t>
  </si>
  <si>
    <t>2 02 03003 10 0000 151</t>
  </si>
  <si>
    <t>2 02 03015 10 0000 151</t>
  </si>
  <si>
    <t>2 02 03022 10 0000 151</t>
  </si>
  <si>
    <t>2 02 03024 10 0000 151</t>
  </si>
  <si>
    <t>Иные межбюджетные трансферты</t>
  </si>
  <si>
    <t>ИТОГО  ДОХОДОВ:</t>
  </si>
  <si>
    <t>Наименование показателя</t>
  </si>
  <si>
    <t>№№</t>
  </si>
  <si>
    <t>Раздел</t>
  </si>
  <si>
    <t>2</t>
  </si>
  <si>
    <t>4</t>
  </si>
  <si>
    <t>5</t>
  </si>
  <si>
    <t>01</t>
  </si>
  <si>
    <t>02</t>
  </si>
  <si>
    <t>03</t>
  </si>
  <si>
    <t>04</t>
  </si>
  <si>
    <t>11</t>
  </si>
  <si>
    <t>Резервные фонды</t>
  </si>
  <si>
    <t>Другие общегосударственные вопросы</t>
  </si>
  <si>
    <t>Национальная оборона</t>
  </si>
  <si>
    <t>Мобилизационная  и вневойсковая подготовка</t>
  </si>
  <si>
    <t>10</t>
  </si>
  <si>
    <t>05</t>
  </si>
  <si>
    <t>08</t>
  </si>
  <si>
    <t>Жилищно-коммунальное хозяйство</t>
  </si>
  <si>
    <t>Жилищное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</si>
  <si>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</si>
  <si>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</si>
  <si>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</si>
  <si>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</si>
  <si>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 xml:space="preserve">Всего расходов </t>
  </si>
  <si>
    <t>№</t>
  </si>
  <si>
    <t>Наименование</t>
  </si>
  <si>
    <t>Коды</t>
  </si>
  <si>
    <t xml:space="preserve">Годовой объем </t>
  </si>
  <si>
    <t>в том числе:</t>
  </si>
  <si>
    <t>Целевая статья</t>
  </si>
  <si>
    <t>Вид расходов</t>
  </si>
  <si>
    <t>Заработная плата КОСГУ 211</t>
  </si>
  <si>
    <t>3</t>
  </si>
  <si>
    <t>6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</si>
  <si>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</si>
  <si>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Непрограммные расходы. Осуществление мероприятий по муниципальной программе "Совершенствование территориальной политики , укрепление национального единства и межнациональных отношений в Тигильском муниципальном районе на 2014-2016годы". Подпрограмма Повышение эффективности деятельности органов местного самоуправления".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</si>
  <si>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</si>
  <si>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ВСЕГО   РАСХОДОВ:</t>
  </si>
  <si>
    <t>2 02 01003 10 0000 151</t>
  </si>
  <si>
    <t>2 02 04999 10 0000 151</t>
  </si>
  <si>
    <t xml:space="preserve">Государственная пошлина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</si>
  <si>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</si>
  <si>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Функционирование высшего должностного лица  субъекта Российской Федерации и муниципального образования</t>
  </si>
  <si>
    <t>13</t>
  </si>
  <si>
    <t>(тыс. рублей)</t>
  </si>
  <si>
    <t>Источники финансирования дефицита местного бюджета: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</si>
  <si>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</si>
  <si>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</si>
  <si>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</si>
  <si>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</si>
  <si>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</si>
  <si>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</si>
  <si>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</si>
  <si>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</si>
  <si>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</si>
  <si>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</si>
  <si>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</si>
  <si>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</si>
  <si>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</si>
  <si>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</si>
  <si>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</si>
  <si>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Муниципальная программа "Обеспечение населения доступным и комфортным жильем, строительство объектов социальной сферы в сельском поселении  село "Ковран" на 2015-2018 годы. Подпрограмма "Строительство жилья эконом - класса для специалистов социальной сферы и граждан , стоящих в очереди на улучшение жилищных условий" Иные межбюджетные трансферты бюджетам сельских поселений на реализацию инвестиционных мероприятий- строительство жилых домов</t>
  </si>
  <si>
    <t>01 05 02 01 10 0000 610</t>
  </si>
  <si>
    <t>Муниципальное бюджетное учреждение культуры "Ковранский сельский дом культуры"</t>
  </si>
  <si>
    <t>Социальная помощь</t>
  </si>
  <si>
    <t>Культура и  кинематография</t>
  </si>
  <si>
    <t>Общегосударственные вопросы</t>
  </si>
  <si>
    <t>в т.ч. за счет средств краевого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</si>
  <si>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</si>
  <si>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</si>
  <si>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</si>
  <si>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</si>
  <si>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</si>
  <si>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800</t>
  </si>
  <si>
    <t>500</t>
  </si>
  <si>
    <t xml:space="preserve">Межбюджетные трансферты </t>
  </si>
  <si>
    <t>300</t>
  </si>
  <si>
    <t>Социальное обеспечение и иные выплаты населению</t>
  </si>
  <si>
    <t>Другие вопросы в области жилищно-коммунального хозяйства</t>
  </si>
  <si>
    <t>Физическая культура и спорт</t>
  </si>
  <si>
    <t xml:space="preserve">Физическая культура </t>
  </si>
  <si>
    <t>Администрация  муниципального образования сельское поселение "село Ковран"</t>
  </si>
  <si>
    <t>Обеспечение пожарной безопасности</t>
  </si>
  <si>
    <t>ШТРАФЫ, САНКЦИИ, ВОЗМЕЩЕНИЕ УЩЕРБА</t>
  </si>
  <si>
    <t>116 00000 00 0000 000</t>
  </si>
  <si>
    <t>в т.ч.за счет средств районного бюджета*</t>
  </si>
  <si>
    <t>в т.ч.за счет средств краевого бюджета*</t>
  </si>
  <si>
    <t>Приложение №3</t>
  </si>
  <si>
    <t>Приложение №6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</si>
  <si>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</si>
  <si>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</si>
  <si>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</si>
  <si>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Другие вопросы в области национальной экономики</t>
  </si>
  <si>
    <t>12</t>
  </si>
  <si>
    <t>961</t>
  </si>
  <si>
    <t>962</t>
  </si>
  <si>
    <t xml:space="preserve">Коммунальное хозяйство </t>
  </si>
  <si>
    <t>1 03 00000 00 0000 000</t>
  </si>
  <si>
    <t>99 0 0000</t>
  </si>
  <si>
    <t>Доходы  бюджета  муниципального образования сельское поселение  "село Ковран" на 2016 год</t>
  </si>
  <si>
    <t>Источники финансирования дефицита  бюджета муниципального образования сельское поселение                           "село Ковран"на 2016 год</t>
  </si>
  <si>
    <t>Распределение бюджетных ассигнований  по разделам,  подразделам,  целевым статьям (муниципальным программам и непрограммным направлениям деятельности), группам видов расходов  классификации расходов бюджетов  на 2016 год</t>
  </si>
  <si>
    <t>Ведомственная структура расходов на 2016 год</t>
  </si>
  <si>
    <t>Годовой объем ассигнований на 2016 год</t>
  </si>
  <si>
    <t>На расходы на приобретение  и установку оконных блоков  и входных дверей для МКУК "Ковранский СДК"-выполнение наказов депутатов Законодательного Собрания Камчатского края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</si>
  <si>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</si>
  <si>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99 0 00 11010</t>
  </si>
  <si>
    <t>99 0 00 11020</t>
  </si>
  <si>
    <t>99 0 00 00000</t>
  </si>
  <si>
    <t>99 0 00 10020</t>
  </si>
  <si>
    <t>99 0 00 10010</t>
  </si>
  <si>
    <t>99 0 00 10050</t>
  </si>
  <si>
    <t>99 0 00 10100</t>
  </si>
  <si>
    <t>99 0 00 70010</t>
  </si>
  <si>
    <t>99 0 00 51180</t>
  </si>
  <si>
    <t>99 0 00 40270</t>
  </si>
  <si>
    <t>99 0 00 59300</t>
  </si>
  <si>
    <t>99 0 00 14030</t>
  </si>
  <si>
    <t>99 0 00 14020</t>
  </si>
  <si>
    <t>99 0 00 14080</t>
  </si>
  <si>
    <t>99 0 00 40240</t>
  </si>
  <si>
    <t>99 0 00 10060</t>
  </si>
  <si>
    <t>99 0 00 40080</t>
  </si>
  <si>
    <t>Расходы на мероприятия по защите населения и территорий от чрезвычайных ситуаций природного и техногенного характера, гражданская оборона</t>
  </si>
  <si>
    <t xml:space="preserve">99 0 00 11010 </t>
  </si>
  <si>
    <t>Расходы на мероприятия по осуществлению мер противопожарной безопасности</t>
  </si>
  <si>
    <t xml:space="preserve">03 </t>
  </si>
  <si>
    <t>99 0 00 14090</t>
  </si>
  <si>
    <t>99 0 00 13030</t>
  </si>
  <si>
    <t xml:space="preserve"> 99 0 00 14020</t>
  </si>
  <si>
    <t>Расходы на прочие мероприятия по благоустройству поселений</t>
  </si>
  <si>
    <t>Расходы на  выполнение наказов депутатов Законодательного Собрания Камчатского края -приобретение и установка оконных блоков и входных дверей</t>
  </si>
  <si>
    <t>99 0 00 60160</t>
  </si>
  <si>
    <t>Расходы на реализацию мероприятий  муниципальной программы Тигильского муниципального района "Социальная поддержка жителей в Тигильском муниципальном районе на 2014-2018 годы" подпрограмма "Снижение напряженности на рынке труда Тигильского муниципального района "</t>
  </si>
  <si>
    <t>Обеспечение деятельности администрации сельского поселения, за исключением расходов, которым присваиваются уникальные коды</t>
  </si>
  <si>
    <t>Резервный фонд администрации.</t>
  </si>
  <si>
    <t>Глава администрации сельского поселения.</t>
  </si>
  <si>
    <t xml:space="preserve"> Межбюджетные трансферты на осуществление  полномочий сельского поселения  бюджету муниципального района из бюджета поселения в соответствии с заключенным соглашением</t>
  </si>
  <si>
    <t>Расходы на выполнение государственных полномочий Камчатского края по государственной регистрации актов гражданского состояния</t>
  </si>
  <si>
    <t>Расходы на содержание дорог и ремонт автомобильных дорог в границах поселения</t>
  </si>
  <si>
    <t>Осуществление мероприятий по управлению имуществом и земельными ресурсами (межевание и изготовление кадастровых паспортов)</t>
  </si>
  <si>
    <t>Расходы в Фонд капитального ремонта МКД Камчатского края</t>
  </si>
  <si>
    <t>Расходы на мероприятия по проведению капитального ремонта объектов электро-, тепло- и водоснабжения.</t>
  </si>
  <si>
    <t>Уличное освещение</t>
  </si>
  <si>
    <t xml:space="preserve"> Работы по обеспечению деятельности муниципальных казенных учреждений, за исключением обособленных расходов, которым присваиваются уникальные коды.</t>
  </si>
  <si>
    <t>Расходы на выполнение мероприятий  по патриотическому  воспитанию</t>
  </si>
  <si>
    <t xml:space="preserve"> Расходы на выполнение мероприятий  по развитию физической культуры и спорта</t>
  </si>
  <si>
    <t>99 0 00 60120</t>
  </si>
  <si>
    <t>Расходы на уличное освещение</t>
  </si>
  <si>
    <t>99 0 00 60140</t>
  </si>
  <si>
    <t>На выполнение мероприятий муниципальной программы Тигильского муниципального района  "Социальная поддержка жителей в Тигильском муниципальном районе на 2014-2018 годы" подпрограмма "Снижение напряженности на рынке труда Тигильского муниципального района "</t>
  </si>
  <si>
    <t>Подпрограмма "Строительство жилья эконом- класса для специалистов социальной сферы и граждан , стоящих в очереди на улучшение жилищных условий"</t>
  </si>
  <si>
    <t>Подпрограмма "Переселение граждан из аварийных жилых домов и непригодных для проживания жилых помещений в селе "Ковран"</t>
  </si>
  <si>
    <t>02 0 00 00000</t>
  </si>
  <si>
    <t>02 2 00 00000</t>
  </si>
  <si>
    <t>01 0 00 00000</t>
  </si>
  <si>
    <t>Реализация мероприятий программы, за исключением обособленных расходов, которым присваиваются уникальные коды.</t>
  </si>
  <si>
    <t>Муниципальная программа "Развитие и поддержка малого и среднего предпринимательства в сельском поселении "село Ковран" в 2014-2016 годах"</t>
  </si>
  <si>
    <t>01 0 03 00000</t>
  </si>
  <si>
    <t>01 0 03 09990</t>
  </si>
  <si>
    <t>99 0  00 10060</t>
  </si>
  <si>
    <t xml:space="preserve">Распределение бюджетных ассигнований на реализацию муниципальных программ  муниципального образования сельское поселение "село Ковран"
по ведомственной структуре расходов  на 2016 год </t>
  </si>
  <si>
    <t>На выполнение мероприятий муниципальной программы Тигильского муниципального района "Энергоэффективность, развитие энергетики и коммунального хозяйства, обеспечение жителей населенных пунктов Тигильского муниципального района коммунальными услугами и услугами по благоустройству на 2014-2016 годы". Подпрограмма "Чистая вода на территории Тигильского муниципального района". Иные межбюджетные трансферты бюджетам сельских поселений на реализацию инвестиционных мероприятий</t>
  </si>
  <si>
    <t>На выполнение мероприятий  муниципальной программы "Обеспечение населения доступным и комфортным жильем, строительство объектов социальной сферы в Тигильском муниципальном районе на 2014-2018 годы". Подпрограмма "Строительство жилья эконом -класса для специалистов сферы и граждан, стоящих в очереди на улучшение жилищных условий". Иные межбюджетные трансферты бюджетам сельских поселений на реализацию инвестиционных мероприятий - строительство жилых домов</t>
  </si>
  <si>
    <t>На выполнение мероприятий  муниципальной программы "Обеспечение нас. Подпрограмма "Строительство жилья эконом -класса для специалистов сферы и граждан, стоящих в очереди на улучшение жилищных условий"". Иные межбюджетные трансферты бюджетам сельских поселений на реализацию инвестиционных мероприятий</t>
  </si>
  <si>
    <t>Муниципальная программа "Профилактика терроризма и экстремизма в сельском поселении Ковран на 2014-2016 годы". Расходы на выполнение мероприятий осуществлению мер по профилактики с терроризмом и экстремизмом.</t>
  </si>
  <si>
    <t xml:space="preserve">Подпрограмма "Переселение граждан из аварийных жилых домов и непригодных для проживания жилых помещений в селе "Ковран". </t>
  </si>
  <si>
    <t>Муниципальная программа "Профилактика терроризма и экстремизма в сельском поселении Ковран на 2014-2016 годы "Расходы на выполнение мероприятий соответствующей программы за счет средств краевого бюджета</t>
  </si>
  <si>
    <t>Основное мероприятие: Информационно-методическое обеспечение и пропаганда предпринимательской деятельности</t>
  </si>
  <si>
    <t>Коммунальные услуги КОСГУ 223</t>
  </si>
  <si>
    <t>Муниципальная программа "Обеспечение населения доступным и комфортным жильем, строительство объектов социальной сферы в сельском поселении  село "Ковран" на 2015-2018 годы. Подпрограмма "Переселение граждан из аварийных жилых домов и непригодных для проживания жилых помещений в селе "Ковран"</t>
  </si>
  <si>
    <t>Муниципальная программа "Обеспечение населения доступным и комфортным жильем, строительство объектов социальной сферы в сельском поселении  село "Ковран" на 2015-2018 годы. Подпрограмма "Переселение граждан из аварийных жилых домов и непригодных для проживания жилых помещений в селе "Ковран".  Иные межбюджетные трансферты бюджетам сельских поселений на реализацию инвестиционных мероприятий - строительство жилых домов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</si>
  <si>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</si>
  <si>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</si>
  <si>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</si>
  <si>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Увеличение прочих остатков денежных средств бюджетов сельских поселений</t>
  </si>
  <si>
    <t>1 08  04020 01 0000 110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</si>
  <si>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</si>
  <si>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</si>
  <si>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 на  государственную регистрацию актов гражданского состояния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</si>
  <si>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</si>
  <si>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Субвенции бюджетам сельских 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</si>
  <si>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поселений, в том числе:</t>
  </si>
  <si>
    <t xml:space="preserve">Расходы на выполнение государственных полномочий Камчатского края по созданию  административных комиссий в целях привлечения к административной ответственности, предусмотренной законом Камчатского края
</t>
  </si>
  <si>
    <t xml:space="preserve">Расходы на выполнение государственных полномочий Камчатского края по  предоставлению гражданам субсидий на оплату жилых помещений и коммунальных услуг
</t>
  </si>
  <si>
    <t>Приложение № 6</t>
  </si>
  <si>
    <t xml:space="preserve">Расходы 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143-ФЗ» "Об актах гражданского состояния" полномочий Российской Федерации на государственную регистрацию актов гражданского состояния»
</t>
  </si>
  <si>
    <t>Расходы 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143-ФЗ» "Об актах гражданского состояния" полномочий Российской Федерации на государственную регистрацию актов гражданского состояния»</t>
  </si>
  <si>
    <t xml:space="preserve"> к Решению № 9 от 25.12. 2015г   "О бюджете муниципального образования сельское поселение "село Ковран" на 2016 год"  </t>
  </si>
  <si>
    <t xml:space="preserve">                                                                                Приложение №4                                                                                                                  к Решению №   9   от 25.12.2015г.                                                                                                                                                                                                    "О бюджете  муниципального образования сельское поселение «село Ковран» на   2016 год"</t>
  </si>
  <si>
    <t xml:space="preserve">                                                                            к Решению № 9  от 25.12. 2015г                                                                                                                                             "О бюджете   муниципального образования сельское поселение «село Ковран» на 2016 год" </t>
  </si>
  <si>
    <t xml:space="preserve">                                  к Решению № 9   от  25.12.2015г                                                                                                                                       "О бюджете муниципального образования сельское поселение "село Ковран"на 2016 год" </t>
  </si>
  <si>
    <t xml:space="preserve">                                                                                   к Решению  № 9     от 25.12.2015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сельское поселение «село Ковран» на 2016 год" </t>
  </si>
  <si>
    <t>02 2 01 00000</t>
  </si>
  <si>
    <t>02 2 01 60210</t>
  </si>
  <si>
    <t>Основное мероприятие:  Расходы на реализацию инвестиционных мероприятий -строительство жилых домов</t>
  </si>
  <si>
    <t>Муниципальная программа "Энергоэфективность,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на 2014-2016 годы</t>
  </si>
  <si>
    <t>03 0 00 00000</t>
  </si>
  <si>
    <t>Подпрограмма "Энергосбережение и повышение энергетической эффективности в сельском поселение "село Ковран""</t>
  </si>
  <si>
    <t>03 1 00 00000</t>
  </si>
  <si>
    <t>03 1 03 00000</t>
  </si>
  <si>
    <t>03 1 03 S0049</t>
  </si>
  <si>
    <t>Подпрограмма "Чистая вода на территории сельского поселения "село Ковран""</t>
  </si>
  <si>
    <t>03 2 00 00000</t>
  </si>
  <si>
    <t>03 2 01 00000</t>
  </si>
  <si>
    <t>03 2 01 S0049</t>
  </si>
  <si>
    <t>03 1 01 0000</t>
  </si>
  <si>
    <t>03 1 01 S0049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</si>
  <si>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</si>
  <si>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</si>
  <si>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</si>
  <si>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</si>
  <si>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</si>
  <si>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Иные  межбюджетные трансферты бюджетам сельских поселений на реализацию  мероприятий по патриотическому воспитанию</t>
  </si>
  <si>
    <t>Иные межбюджетные трансферты бюджетам сельских поселений на реализацию мероприятий по физкультуре и спорту</t>
  </si>
  <si>
    <t>Иные  межбюджетные трансферты бюджетам сельских поселений на реализацию мероприятий по профилактике правонарушений и преступлений (профилактика правонарушений и преступлений)</t>
  </si>
  <si>
    <t>Иные  межбюджетные трансферты бюджетам сельских поселений на реализацию мероприятий по профилактике правонарушений и преступлений (профилактика наркомании и токсикомании среди населения)</t>
  </si>
  <si>
    <t>Решение вопросов местного значения сельского поселения "село Ковран"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годы""</t>
  </si>
  <si>
    <t>Основное мероприятие: Ремонт ветхих инженерных сетей тепло-, водоснабжения</t>
  </si>
  <si>
    <t>03 1 02 00000</t>
  </si>
  <si>
    <t xml:space="preserve">03 1 02 S0049 </t>
  </si>
  <si>
    <t>Основное мероприятие: Установка коллективных (общедомовых) приборов учета коммунальных ресурсов в МКД.</t>
  </si>
  <si>
    <t>Другие вопросы в области национальной безопасности  и правоохранительной деятельности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</si>
  <si>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 на 2014-2018 годы" подпрограмма "Профилактика правонарушений и преступлений на территории Тигильского муниципального района"</t>
  </si>
  <si>
    <t>99 0 00 60180</t>
  </si>
  <si>
    <t>99 0 00 6018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</si>
  <si>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 на 2014-2018 годы" подпрограмма "Профилактика наркомании и токсикомании среди населения Тигильского муниципального района"</t>
  </si>
  <si>
    <t>99 0 00 60060</t>
  </si>
  <si>
    <t>Массовый спорт</t>
  </si>
  <si>
    <t xml:space="preserve">Расходы на выполнение мероприятий  по физкультуре и спорту </t>
  </si>
  <si>
    <t>99 0 00 60200</t>
  </si>
  <si>
    <t>Субсидии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 Подпрограмма "Энергосбережение и повышение энергетической эффективности в Камчатском крае" Основное мероприятие: "Проведение мероприятий, направленных на ремонт ветхих и аварийных сетей"</t>
  </si>
  <si>
    <t>Субсидии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 Подпрограмма "Энергосбережение и повышение энергетической эффективности в Камчатском крае" Основное мероприятие: "Мероприятия направленные на проведение работ по изготовлению технических планов и постановке на кадастровый учет объектов топливно-энергетического и жилищно-коммунального комплексов"</t>
  </si>
  <si>
    <t>Субсидии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 Подпрограмма "Энергосбережение и повышение энергетической эффективности в Камчатском крае" Основное мероприятие: "Проведение мероприятий по установке коллективных (общедомовых) приборов учета в многоквартирных домах в Камчатском крае"</t>
  </si>
  <si>
    <t>Субсидии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 Подпрограмма "Чистая вода в Камчатском крае"</t>
  </si>
  <si>
    <t>Уменьшение прочих остатков денежных средств бюджетов сельских поселений</t>
  </si>
  <si>
    <t>Основное мероприятие: Государственный и технический учет и техническая инвентаризация объектов жилищно-коммунального хозяйства</t>
  </si>
  <si>
    <t>Решение вопросов местного значения Тигильского муниципального района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 (со финансирование за счет средств сельского поселения)</t>
  </si>
  <si>
    <t>Основное мероприятие: Установка коллективных (общедомовых)приборов учета коммунальных ресурсов в многоквартирных домах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</si>
  <si>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 на 2014-2016 годы</t>
  </si>
  <si>
    <t>Основное мероприятие: Проведение технических мероприятий, направленных на решение вопросов по улучшению работы систем водоснабжения и водоотведения</t>
  </si>
  <si>
    <t xml:space="preserve"> Решение вопросов местного значения Тигильского муниципального района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 (со финансирование за счет средств сельского поселения)</t>
  </si>
  <si>
    <t xml:space="preserve">Расходы на выполнение мероприятий  по Энергоэффективность </t>
  </si>
  <si>
    <t>03 1 01 40069</t>
  </si>
  <si>
    <t>03 1 02 40069</t>
  </si>
  <si>
    <t>03 1 03 40069</t>
  </si>
  <si>
    <t>03 2 01 40069</t>
  </si>
  <si>
    <t xml:space="preserve">  к Решению    "О внесении изменений в бюджет муниципального образования  сельское поселение "село Ковран" на 2016 год " от 10.08.2016  №__  </t>
  </si>
  <si>
    <t xml:space="preserve"> к Решению    "О внесении изменений в бюджет муниципального образования  сельское поселение "село Ковран" на 2016 год " от 10.08.2016   №  __  </t>
  </si>
  <si>
    <t xml:space="preserve"> к Решению    "О внесении изменений в бюджет муниципального образования  сельское поселение "село Ковран" на 2016 год " от 10.08.2016  № ___ </t>
  </si>
  <si>
    <t xml:space="preserve">                                                                 к Решению    "О внесении изменений в бюджет муниципального образования  сельское поселение "село Ковран" на 2016 год "  от 10.08.2016  № __ </t>
  </si>
  <si>
    <t xml:space="preserve"> к Решению    "О внесении изменений в бюджет муниципального образования  сельское поселение "село Ковран" на 2016 год "  от 10.08.2016   №  __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</si>
</sst>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00"/>
    <numFmt numFmtId="173" formatCode="#,##0.000"/>
    <numFmt numFmtId="174" formatCode="###0"/>
    <numFmt numFmtId="175" formatCode="###0.0"/>
    <numFmt numFmtId="176" formatCode="0.000"/>
    <numFmt numFmtId="177" formatCode="0.00000"/>
    <numFmt numFmtId="178" formatCode="0.0000"/>
    <numFmt numFmtId="179" formatCode="#,##0.0000"/>
    <numFmt numFmtId="180" formatCode="#,##0.000000"/>
    <numFmt numFmtId="181" formatCode="000000"/>
    <numFmt numFmtId="182" formatCode="#,###.00"/>
    <numFmt numFmtId="183" formatCode="0.000000"/>
    <numFmt numFmtId="184" formatCode="#,###"/>
    <numFmt numFmtId="185" formatCode="#,###.0"/>
    <numFmt numFmtId="186" formatCode="0.000000000"/>
    <numFmt numFmtId="187" formatCode="0.0000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_ ;[Red]\-#,##0.0\ "/>
    <numFmt numFmtId="193" formatCode="###,###,###,##0.00000"/>
    <numFmt numFmtId="194" formatCode="#,##0.00000&quot;р.&quot;"/>
    <numFmt numFmtId="195" formatCode="[$-FC19]d\ mmmm\ yyyy\ &quot;г.&quot;"/>
    <numFmt numFmtId="196" formatCode="#,##0.00&quot;р.&quot;"/>
  </numFmts>
  <fonts count="65">
    <font>
      <sz val="10"/>
      <name val="Courier New Cyr"/>
      <family val="3"/>
    </font>
    <font>
      <sz val="10"/>
      <name val="Arial Cyr"/>
      <family val="0"/>
    </font>
    <font>
      <u val="single"/>
      <sz val="10"/>
      <color indexed="12"/>
      <name val="Courier New Cyr"/>
      <family val="3"/>
    </font>
    <font>
      <u val="single"/>
      <sz val="10"/>
      <color indexed="36"/>
      <name val="Courier New Cyr"/>
      <family val="3"/>
    </font>
    <font>
      <sz val="10"/>
      <name val="Times New Roman"/>
      <family val="1"/>
    </font>
    <font>
      <sz val="8"/>
      <name val="Courier New Cyr"/>
      <family val="3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Courier New Cyr"/>
      <family val="3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4" fillId="0" borderId="0" applyNumberFormat="0" applyBorder="0" applyProtection="0">
      <alignment horizontal="center" wrapText="1"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 horizontal="right" wrapText="1"/>
    </xf>
    <xf numFmtId="0" fontId="8" fillId="0" borderId="1" applyNumberFormat="0" applyAlignment="0" applyProtection="0"/>
    <xf numFmtId="0" fontId="4" fillId="0" borderId="1" applyNumberFormat="0" applyProtection="0">
      <alignment horizontal="center" vertical="center"/>
    </xf>
    <xf numFmtId="3" fontId="8" fillId="0" borderId="1" applyAlignment="0" applyProtection="0"/>
    <xf numFmtId="172" fontId="8" fillId="0" borderId="1" applyProtection="0">
      <alignment vertical="center"/>
    </xf>
    <xf numFmtId="4" fontId="8" fillId="0" borderId="1" applyProtection="0">
      <alignment vertical="center"/>
    </xf>
    <xf numFmtId="182" fontId="8" fillId="0" borderId="1" applyProtection="0">
      <alignment vertical="center"/>
    </xf>
    <xf numFmtId="182" fontId="10" fillId="0" borderId="1" applyProtection="0">
      <alignment vertical="center"/>
    </xf>
    <xf numFmtId="0" fontId="8" fillId="0" borderId="1" applyNumberFormat="0" applyProtection="0">
      <alignment horizontal="left" indent="2"/>
    </xf>
    <xf numFmtId="0" fontId="8" fillId="0" borderId="1" applyNumberFormat="0" applyProtection="0">
      <alignment horizontal="center" vertical="center" wrapText="1"/>
    </xf>
    <xf numFmtId="0" fontId="8" fillId="0" borderId="1" applyNumberFormat="0" applyProtection="0">
      <alignment wrapText="1"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2" applyNumberFormat="0" applyAlignment="0" applyProtection="0"/>
    <xf numFmtId="0" fontId="50" fillId="27" borderId="3" applyNumberFormat="0" applyAlignment="0" applyProtection="0"/>
    <xf numFmtId="0" fontId="51" fillId="27" borderId="2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2" fontId="4" fillId="0" borderId="0" xfId="0" applyNumberFormat="1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68" applyFont="1" applyAlignment="1">
      <alignment vertical="center"/>
      <protection/>
    </xf>
    <xf numFmtId="0" fontId="4" fillId="0" borderId="0" xfId="0" applyFont="1" applyFill="1" applyAlignment="1">
      <alignment horizontal="right"/>
    </xf>
    <xf numFmtId="171" fontId="11" fillId="0" borderId="0" xfId="68" applyNumberFormat="1" applyFont="1" applyFill="1" applyBorder="1" applyAlignment="1">
      <alignment vertical="center"/>
      <protection/>
    </xf>
    <xf numFmtId="0" fontId="4" fillId="0" borderId="0" xfId="68" applyFont="1" applyFill="1" applyAlignment="1">
      <alignment vertical="center"/>
      <protection/>
    </xf>
    <xf numFmtId="0" fontId="4" fillId="0" borderId="0" xfId="68" applyFont="1" applyFill="1" applyAlignment="1">
      <alignment vertical="center" wrapText="1"/>
      <protection/>
    </xf>
    <xf numFmtId="172" fontId="4" fillId="0" borderId="0" xfId="68" applyNumberFormat="1" applyFont="1" applyFill="1" applyAlignment="1">
      <alignment vertical="center"/>
      <protection/>
    </xf>
    <xf numFmtId="0" fontId="4" fillId="0" borderId="0" xfId="68" applyFont="1" applyAlignment="1">
      <alignment vertical="center" wrapText="1"/>
      <protection/>
    </xf>
    <xf numFmtId="172" fontId="4" fillId="0" borderId="0" xfId="68" applyNumberFormat="1" applyFont="1" applyAlignment="1">
      <alignment vertical="center"/>
      <protection/>
    </xf>
    <xf numFmtId="0" fontId="4" fillId="0" borderId="1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173" fontId="4" fillId="0" borderId="0" xfId="78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10" fillId="0" borderId="0" xfId="68" applyFont="1" applyAlignment="1">
      <alignment horizontal="centerContinuous" vertical="center" wrapText="1"/>
      <protection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11" xfId="66" applyNumberFormat="1" applyFont="1" applyFill="1" applyBorder="1" applyAlignment="1">
      <alignment horizontal="center" vertical="top" wrapText="1"/>
      <protection/>
    </xf>
    <xf numFmtId="49" fontId="4" fillId="0" borderId="11" xfId="66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/>
    </xf>
    <xf numFmtId="172" fontId="6" fillId="0" borderId="11" xfId="0" applyNumberFormat="1" applyFont="1" applyFill="1" applyBorder="1" applyAlignment="1">
      <alignment horizontal="center" vertical="center"/>
    </xf>
    <xf numFmtId="11" fontId="12" fillId="0" borderId="11" xfId="0" applyNumberFormat="1" applyFont="1" applyFill="1" applyBorder="1" applyAlignment="1">
      <alignment horizontal="left" vertical="center" wrapText="1"/>
    </xf>
    <xf numFmtId="11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wrapText="1"/>
    </xf>
    <xf numFmtId="11" fontId="12" fillId="0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66" applyFont="1" applyFill="1" applyBorder="1" applyAlignment="1">
      <alignment horizontal="left" vertical="center" wrapText="1"/>
      <protection/>
    </xf>
    <xf numFmtId="49" fontId="4" fillId="0" borderId="11" xfId="66" applyNumberFormat="1" applyFont="1" applyFill="1" applyBorder="1" applyAlignment="1">
      <alignment horizontal="left" vertical="center" wrapText="1"/>
      <protection/>
    </xf>
    <xf numFmtId="0" fontId="4" fillId="0" borderId="11" xfId="66" applyFont="1" applyFill="1" applyBorder="1" applyAlignment="1">
      <alignment horizontal="left" vertical="top" wrapText="1"/>
      <protection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10" fillId="0" borderId="0" xfId="0" applyFont="1" applyFill="1" applyAlignment="1">
      <alignment horizontal="centerContinuous" vertical="center" wrapText="1"/>
    </xf>
    <xf numFmtId="0" fontId="4" fillId="0" borderId="11" xfId="0" applyFont="1" applyBorder="1" applyAlignment="1">
      <alignment horizontal="center" vertical="center"/>
    </xf>
    <xf numFmtId="172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49" fontId="4" fillId="0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1" xfId="69" applyFont="1" applyFill="1" applyBorder="1" applyAlignment="1">
      <alignment vertical="center" wrapText="1"/>
      <protection/>
    </xf>
    <xf numFmtId="173" fontId="4" fillId="0" borderId="0" xfId="0" applyNumberFormat="1" applyFont="1" applyFill="1" applyAlignment="1">
      <alignment vertical="center"/>
    </xf>
    <xf numFmtId="11" fontId="4" fillId="0" borderId="11" xfId="0" applyNumberFormat="1" applyFont="1" applyFill="1" applyBorder="1" applyAlignment="1">
      <alignment vertical="center" wrapText="1"/>
    </xf>
    <xf numFmtId="172" fontId="9" fillId="33" borderId="11" xfId="0" applyNumberFormat="1" applyFont="1" applyFill="1" applyBorder="1" applyAlignment="1">
      <alignment horizontal="right" vertical="center"/>
    </xf>
    <xf numFmtId="49" fontId="4" fillId="0" borderId="11" xfId="68" applyNumberFormat="1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horizontal="left" vertical="center" wrapText="1"/>
      <protection/>
    </xf>
    <xf numFmtId="172" fontId="4" fillId="0" borderId="11" xfId="68" applyNumberFormat="1" applyFont="1" applyFill="1" applyBorder="1" applyAlignment="1">
      <alignment vertical="center"/>
      <protection/>
    </xf>
    <xf numFmtId="0" fontId="4" fillId="0" borderId="0" xfId="68" applyFont="1" applyFill="1" applyBorder="1" applyAlignment="1">
      <alignment vertical="center"/>
      <protection/>
    </xf>
    <xf numFmtId="0" fontId="4" fillId="0" borderId="11" xfId="68" applyFont="1" applyFill="1" applyBorder="1" applyAlignment="1">
      <alignment horizontal="left" vertical="center" wrapText="1" indent="1"/>
      <protection/>
    </xf>
    <xf numFmtId="0" fontId="4" fillId="0" borderId="11" xfId="68" applyFont="1" applyFill="1" applyBorder="1" applyAlignment="1">
      <alignment horizontal="left" vertical="center" wrapText="1" indent="2"/>
      <protection/>
    </xf>
    <xf numFmtId="0" fontId="4" fillId="0" borderId="0" xfId="70" applyFont="1" applyAlignment="1">
      <alignment horizontal="right"/>
      <protection/>
    </xf>
    <xf numFmtId="0" fontId="4" fillId="0" borderId="0" xfId="0" applyFont="1" applyFill="1" applyAlignment="1">
      <alignment horizontal="right" vertical="center" wrapText="1"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2" fontId="6" fillId="33" borderId="11" xfId="78" applyNumberFormat="1" applyFont="1" applyFill="1" applyBorder="1" applyAlignment="1">
      <alignment horizontal="right" vertical="center" wrapText="1"/>
    </xf>
    <xf numFmtId="172" fontId="6" fillId="0" borderId="11" xfId="78" applyNumberFormat="1" applyFont="1" applyFill="1" applyBorder="1" applyAlignment="1">
      <alignment horizontal="right" vertical="center" wrapText="1"/>
    </xf>
    <xf numFmtId="172" fontId="4" fillId="33" borderId="11" xfId="78" applyNumberFormat="1" applyFont="1" applyFill="1" applyBorder="1" applyAlignment="1">
      <alignment horizontal="right" vertical="center" wrapText="1"/>
    </xf>
    <xf numFmtId="172" fontId="4" fillId="0" borderId="11" xfId="78" applyNumberFormat="1" applyFont="1" applyFill="1" applyBorder="1" applyAlignment="1">
      <alignment horizontal="right" vertical="center" wrapText="1"/>
    </xf>
    <xf numFmtId="172" fontId="6" fillId="33" borderId="11" xfId="0" applyNumberFormat="1" applyFont="1" applyFill="1" applyBorder="1" applyAlignment="1">
      <alignment horizontal="right" vertical="center" wrapText="1"/>
    </xf>
    <xf numFmtId="172" fontId="6" fillId="0" borderId="11" xfId="0" applyNumberFormat="1" applyFont="1" applyFill="1" applyBorder="1" applyAlignment="1">
      <alignment horizontal="right" vertical="center" wrapText="1"/>
    </xf>
    <xf numFmtId="172" fontId="4" fillId="33" borderId="11" xfId="0" applyNumberFormat="1" applyFont="1" applyFill="1" applyBorder="1" applyAlignment="1">
      <alignment horizontal="right" vertical="center" wrapText="1"/>
    </xf>
    <xf numFmtId="172" fontId="4" fillId="0" borderId="11" xfId="0" applyNumberFormat="1" applyFont="1" applyFill="1" applyBorder="1" applyAlignment="1">
      <alignment horizontal="right" vertical="center" wrapText="1"/>
    </xf>
    <xf numFmtId="172" fontId="9" fillId="33" borderId="11" xfId="0" applyNumberFormat="1" applyFont="1" applyFill="1" applyBorder="1" applyAlignment="1">
      <alignment horizontal="right" vertical="center" wrapText="1"/>
    </xf>
    <xf numFmtId="172" fontId="9" fillId="33" borderId="11" xfId="78" applyNumberFormat="1" applyFont="1" applyFill="1" applyBorder="1" applyAlignment="1">
      <alignment horizontal="right" vertical="center" wrapText="1"/>
    </xf>
    <xf numFmtId="172" fontId="4" fillId="33" borderId="11" xfId="78" applyNumberFormat="1" applyFont="1" applyFill="1" applyBorder="1" applyAlignment="1" applyProtection="1">
      <alignment horizontal="right" vertical="center" wrapText="1"/>
      <protection/>
    </xf>
    <xf numFmtId="172" fontId="9" fillId="33" borderId="11" xfId="78" applyNumberFormat="1" applyFont="1" applyFill="1" applyBorder="1" applyAlignment="1" applyProtection="1">
      <alignment horizontal="right" vertical="center" wrapText="1"/>
      <protection/>
    </xf>
    <xf numFmtId="172" fontId="4" fillId="33" borderId="11" xfId="0" applyNumberFormat="1" applyFont="1" applyFill="1" applyBorder="1" applyAlignment="1">
      <alignment horizontal="right" vertical="center"/>
    </xf>
    <xf numFmtId="172" fontId="4" fillId="0" borderId="11" xfId="78" applyNumberFormat="1" applyFont="1" applyFill="1" applyBorder="1" applyAlignment="1" applyProtection="1">
      <alignment horizontal="right" vertical="center" wrapText="1"/>
      <protection/>
    </xf>
    <xf numFmtId="172" fontId="9" fillId="0" borderId="11" xfId="78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172" fontId="6" fillId="33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4" fontId="4" fillId="0" borderId="0" xfId="56" applyFont="1" applyFill="1" applyAlignment="1">
      <alignment horizontal="right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justify" vertical="center"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0" fontId="4" fillId="0" borderId="0" xfId="68" applyFont="1" applyAlignment="1">
      <alignment horizontal="right" wrapText="1"/>
      <protection/>
    </xf>
    <xf numFmtId="0" fontId="4" fillId="0" borderId="0" xfId="68" applyFont="1" applyAlignment="1">
      <alignment horizontal="right"/>
      <protection/>
    </xf>
    <xf numFmtId="0" fontId="6" fillId="0" borderId="0" xfId="68" applyFont="1" applyAlignment="1">
      <alignment horizontal="centerContinuous" vertical="center" wrapText="1"/>
      <protection/>
    </xf>
    <xf numFmtId="0" fontId="6" fillId="0" borderId="0" xfId="68" applyFont="1" applyAlignment="1">
      <alignment horizontal="centerContinuous" vertical="center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11" xfId="68" applyFont="1" applyFill="1" applyBorder="1" applyAlignment="1">
      <alignment horizontal="center" vertical="center" wrapText="1"/>
      <protection/>
    </xf>
    <xf numFmtId="171" fontId="4" fillId="0" borderId="11" xfId="68" applyNumberFormat="1" applyFont="1" applyFill="1" applyBorder="1" applyAlignment="1">
      <alignment horizontal="center" vertical="center" wrapText="1"/>
      <protection/>
    </xf>
    <xf numFmtId="0" fontId="4" fillId="0" borderId="0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vertical="center"/>
      <protection/>
    </xf>
    <xf numFmtId="1" fontId="4" fillId="0" borderId="12" xfId="68" applyNumberFormat="1" applyFont="1" applyFill="1" applyBorder="1" applyAlignment="1">
      <alignment horizontal="center" vertical="center"/>
      <protection/>
    </xf>
    <xf numFmtId="1" fontId="4" fillId="0" borderId="11" xfId="68" applyNumberFormat="1" applyFont="1" applyFill="1" applyBorder="1" applyAlignment="1">
      <alignment horizontal="center" vertical="center" wrapText="1"/>
      <protection/>
    </xf>
    <xf numFmtId="1" fontId="4" fillId="0" borderId="11" xfId="68" applyNumberFormat="1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center" vertical="center"/>
      <protection/>
    </xf>
    <xf numFmtId="0" fontId="6" fillId="0" borderId="14" xfId="68" applyFont="1" applyFill="1" applyBorder="1" applyAlignment="1">
      <alignment vertical="center" wrapText="1"/>
      <protection/>
    </xf>
    <xf numFmtId="172" fontId="6" fillId="0" borderId="11" xfId="68" applyNumberFormat="1" applyFont="1" applyFill="1" applyBorder="1" applyAlignment="1">
      <alignment vertical="center"/>
      <protection/>
    </xf>
    <xf numFmtId="171" fontId="19" fillId="0" borderId="0" xfId="68" applyNumberFormat="1" applyFont="1" applyFill="1" applyBorder="1" applyAlignment="1">
      <alignment vertical="center"/>
      <protection/>
    </xf>
    <xf numFmtId="0" fontId="4" fillId="0" borderId="0" xfId="68" applyFont="1" applyFill="1" applyBorder="1" applyAlignment="1">
      <alignment vertical="center" wrapText="1"/>
      <protection/>
    </xf>
    <xf numFmtId="172" fontId="4" fillId="0" borderId="0" xfId="68" applyNumberFormat="1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49" fontId="4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3" fontId="17" fillId="0" borderId="0" xfId="0" applyNumberFormat="1" applyFont="1" applyFill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49" fontId="4" fillId="0" borderId="14" xfId="66" applyNumberFormat="1" applyFont="1" applyFill="1" applyBorder="1" applyAlignment="1">
      <alignment horizontal="center" vertical="center" wrapText="1"/>
      <protection/>
    </xf>
    <xf numFmtId="177" fontId="4" fillId="0" borderId="11" xfId="66" applyNumberFormat="1" applyFont="1" applyFill="1" applyBorder="1" applyAlignment="1">
      <alignment horizontal="center" vertical="center" wrapText="1"/>
      <protection/>
    </xf>
    <xf numFmtId="49" fontId="4" fillId="0" borderId="16" xfId="66" applyNumberFormat="1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top" wrapText="1"/>
      <protection/>
    </xf>
    <xf numFmtId="177" fontId="4" fillId="0" borderId="11" xfId="66" applyNumberFormat="1" applyFont="1" applyFill="1" applyBorder="1" applyAlignment="1">
      <alignment horizontal="right" vertical="center" wrapText="1"/>
      <protection/>
    </xf>
    <xf numFmtId="0" fontId="6" fillId="0" borderId="11" xfId="0" applyFont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justify" vertical="center" wrapText="1"/>
    </xf>
    <xf numFmtId="172" fontId="10" fillId="33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2" fontId="10" fillId="0" borderId="11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172" fontId="10" fillId="33" borderId="11" xfId="78" applyNumberFormat="1" applyFont="1" applyFill="1" applyBorder="1" applyAlignment="1">
      <alignment horizontal="right" vertical="center" wrapText="1"/>
    </xf>
    <xf numFmtId="172" fontId="10" fillId="0" borderId="11" xfId="78" applyNumberFormat="1" applyFont="1" applyFill="1" applyBorder="1" applyAlignment="1">
      <alignment horizontal="right" vertical="center" wrapText="1"/>
    </xf>
    <xf numFmtId="173" fontId="15" fillId="0" borderId="0" xfId="0" applyNumberFormat="1" applyFont="1" applyFill="1" applyAlignment="1">
      <alignment/>
    </xf>
    <xf numFmtId="179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172" fontId="8" fillId="33" borderId="11" xfId="0" applyNumberFormat="1" applyFont="1" applyFill="1" applyBorder="1" applyAlignment="1">
      <alignment horizontal="right" vertical="center" wrapText="1"/>
    </xf>
    <xf numFmtId="172" fontId="8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172" fontId="8" fillId="33" borderId="11" xfId="78" applyNumberFormat="1" applyFont="1" applyFill="1" applyBorder="1" applyAlignment="1">
      <alignment horizontal="right" vertical="center" wrapText="1"/>
    </xf>
    <xf numFmtId="172" fontId="8" fillId="0" borderId="11" xfId="78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172" fontId="8" fillId="0" borderId="11" xfId="78" applyNumberFormat="1" applyFont="1" applyFill="1" applyBorder="1" applyAlignment="1" applyProtection="1">
      <alignment horizontal="right" vertical="center" wrapText="1"/>
      <protection/>
    </xf>
    <xf numFmtId="177" fontId="22" fillId="0" borderId="0" xfId="0" applyNumberFormat="1" applyFont="1" applyFill="1" applyAlignment="1">
      <alignment/>
    </xf>
    <xf numFmtId="49" fontId="6" fillId="0" borderId="11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2" fontId="6" fillId="33" borderId="11" xfId="78" applyNumberFormat="1" applyFont="1" applyFill="1" applyBorder="1" applyAlignment="1" applyProtection="1">
      <alignment horizontal="right" vertical="center" wrapText="1"/>
      <protection/>
    </xf>
    <xf numFmtId="172" fontId="8" fillId="33" borderId="11" xfId="78" applyNumberFormat="1" applyFont="1" applyFill="1" applyBorder="1" applyAlignment="1" applyProtection="1">
      <alignment horizontal="right" vertical="center" wrapText="1"/>
      <protection/>
    </xf>
    <xf numFmtId="49" fontId="6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 shrinkToFit="1"/>
    </xf>
    <xf numFmtId="49" fontId="6" fillId="0" borderId="11" xfId="0" applyNumberFormat="1" applyFont="1" applyFill="1" applyBorder="1" applyAlignment="1">
      <alignment horizontal="left" vertical="center" wrapText="1" shrinkToFit="1"/>
    </xf>
    <xf numFmtId="49" fontId="26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wrapText="1"/>
    </xf>
    <xf numFmtId="49" fontId="27" fillId="0" borderId="11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172" fontId="6" fillId="0" borderId="11" xfId="78" applyNumberFormat="1" applyFont="1" applyFill="1" applyBorder="1" applyAlignment="1" applyProtection="1">
      <alignment horizontal="right" vertical="center" wrapText="1"/>
      <protection/>
    </xf>
    <xf numFmtId="49" fontId="28" fillId="0" borderId="11" xfId="0" applyNumberFormat="1" applyFont="1" applyFill="1" applyBorder="1" applyAlignment="1">
      <alignment horizontal="justify" vertical="center"/>
    </xf>
    <xf numFmtId="49" fontId="28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172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49" fontId="29" fillId="0" borderId="11" xfId="0" applyNumberFormat="1" applyFont="1" applyFill="1" applyBorder="1" applyAlignment="1">
      <alignment horizontal="center"/>
    </xf>
    <xf numFmtId="172" fontId="28" fillId="0" borderId="11" xfId="0" applyNumberFormat="1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justify" vertical="center" wrapText="1"/>
    </xf>
    <xf numFmtId="0" fontId="28" fillId="0" borderId="11" xfId="0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172" fontId="28" fillId="33" borderId="11" xfId="0" applyNumberFormat="1" applyFont="1" applyFill="1" applyBorder="1" applyAlignment="1">
      <alignment horizontal="right" vertical="center"/>
    </xf>
    <xf numFmtId="49" fontId="28" fillId="0" borderId="11" xfId="0" applyNumberFormat="1" applyFont="1" applyFill="1" applyBorder="1" applyAlignment="1">
      <alignment horizontal="left" wrapText="1"/>
    </xf>
    <xf numFmtId="0" fontId="28" fillId="0" borderId="11" xfId="67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justify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4" fontId="28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4" fillId="0" borderId="11" xfId="78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68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49" fontId="4" fillId="0" borderId="0" xfId="56" applyNumberFormat="1" applyFont="1" applyFill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4" fontId="4" fillId="0" borderId="0" xfId="56" applyFont="1" applyFill="1" applyAlignment="1">
      <alignment horizontal="right"/>
    </xf>
    <xf numFmtId="17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9" fontId="4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66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177" fontId="4" fillId="0" borderId="11" xfId="66" applyNumberFormat="1" applyFont="1" applyFill="1" applyBorder="1" applyAlignment="1">
      <alignment horizontal="center" vertical="center" wrapText="1"/>
      <protection/>
    </xf>
    <xf numFmtId="177" fontId="4" fillId="0" borderId="11" xfId="66" applyNumberFormat="1" applyFont="1" applyFill="1" applyBorder="1" applyAlignment="1">
      <alignment horizontal="center" vertic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reeHeader" xfId="33"/>
    <cellStyle name="freeNoWrap" xfId="34"/>
    <cellStyle name="freeR" xfId="35"/>
    <cellStyle name="off" xfId="36"/>
    <cellStyle name="offColNum" xfId="37"/>
    <cellStyle name="offNum" xfId="38"/>
    <cellStyle name="offNumFloat" xfId="39"/>
    <cellStyle name="offNumFloat2" xfId="40"/>
    <cellStyle name="offNumSum" xfId="41"/>
    <cellStyle name="offNumSumEmp" xfId="42"/>
    <cellStyle name="offPad" xfId="43"/>
    <cellStyle name="offTitle" xfId="44"/>
    <cellStyle name="offWrap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10" xfId="67"/>
    <cellStyle name="Обычный_Прил 4 источники" xfId="68"/>
    <cellStyle name="Обычный_Прил к бюджету 2009 на сесс" xfId="69"/>
    <cellStyle name="Обычный_Прил. к Закону с поправками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67;%20&#1057;&#1045;&#1051;&#1068;&#1057;&#1050;&#1048;&#1061;%20&#1055;&#1054;&#1057;&#1045;&#1051;&#1045;&#1053;&#1048;&#1049;\&#1041;&#1070;&#1044;&#1046;&#1045;&#1058;&#1067;%20&#1057;&#1055;%202014\&#1041;&#1070;&#1044;&#1046;&#1045;&#1058;&#1067;%20&#1057;&#1055;%202014\&#1041;&#1102;&#1076;&#1078;&#1077;&#1090;%202014%20&#1050;&#1086;&#1074;&#1088;&#1072;&#1085;\&#1080;&#1079;&#1084;&#1077;&#1085;.&#1089;&#1077;&#1085;&#1090;&#1103;&#1073;&#1088;&#1100;%202014&#1075;\&#1063;&#1077;&#1088;&#1085;.&#1050;&#1086;&#1074;&#1088;%20&#1041;&#1102;&#1076;&#1078;&#1077;&#1090;%20201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</sheetNames>
    <sheetDataSet>
      <sheetData sheetId="3">
        <row r="33">
          <cell r="H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3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23.75390625" style="1" customWidth="1"/>
    <col min="2" max="2" width="50.625" style="2" customWidth="1"/>
    <col min="3" max="3" width="21.75390625" style="1" customWidth="1"/>
    <col min="4" max="4" width="14.25390625" style="1" customWidth="1"/>
    <col min="5" max="5" width="9.125" style="1" bestFit="1" customWidth="1"/>
    <col min="6" max="16384" width="9.00390625" style="1" customWidth="1"/>
  </cols>
  <sheetData>
    <row r="1" ht="12.75">
      <c r="C1" s="44" t="s">
        <v>390</v>
      </c>
    </row>
    <row r="2" spans="2:3" ht="27.75" customHeight="1">
      <c r="B2" s="252" t="s">
        <v>429</v>
      </c>
      <c r="C2" s="254"/>
    </row>
    <row r="3" ht="12.75">
      <c r="C3" s="2"/>
    </row>
    <row r="4" spans="2:3" ht="12.75">
      <c r="B4" s="27"/>
      <c r="C4" s="84" t="s">
        <v>6</v>
      </c>
    </row>
    <row r="5" spans="2:3" ht="37.5" customHeight="1">
      <c r="B5" s="252" t="s">
        <v>370</v>
      </c>
      <c r="C5" s="253"/>
    </row>
    <row r="6" spans="1:3" s="2" customFormat="1" ht="15.75">
      <c r="A6" s="66" t="s">
        <v>281</v>
      </c>
      <c r="B6" s="34"/>
      <c r="C6" s="34"/>
    </row>
    <row r="7" spans="1:3" ht="12.75">
      <c r="A7" s="2"/>
      <c r="B7" s="118" t="s">
        <v>154</v>
      </c>
      <c r="C7" s="84" t="s">
        <v>155</v>
      </c>
    </row>
    <row r="8" spans="1:4" ht="12.75">
      <c r="A8" s="31" t="s">
        <v>147</v>
      </c>
      <c r="B8" s="31" t="s">
        <v>181</v>
      </c>
      <c r="C8" s="31" t="s">
        <v>156</v>
      </c>
      <c r="D8" s="3"/>
    </row>
    <row r="9" spans="1:4" ht="25.5">
      <c r="A9" s="119" t="s">
        <v>157</v>
      </c>
      <c r="B9" s="117" t="s">
        <v>158</v>
      </c>
      <c r="C9" s="38">
        <f>C10+C12+C14+C16+C19+C21+C23+C25</f>
        <v>1405.33513</v>
      </c>
      <c r="D9" s="3"/>
    </row>
    <row r="10" spans="1:4" ht="18" customHeight="1">
      <c r="A10" s="119" t="s">
        <v>159</v>
      </c>
      <c r="B10" s="117" t="s">
        <v>8</v>
      </c>
      <c r="C10" s="38">
        <f>C11</f>
        <v>128.66</v>
      </c>
      <c r="D10" s="3"/>
    </row>
    <row r="11" spans="1:4" ht="18.75" customHeight="1">
      <c r="A11" s="37" t="s">
        <v>160</v>
      </c>
      <c r="B11" s="9" t="s">
        <v>161</v>
      </c>
      <c r="C11" s="40">
        <v>128.66</v>
      </c>
      <c r="D11" s="3"/>
    </row>
    <row r="12" spans="1:4" ht="30.75" customHeight="1">
      <c r="A12" s="119" t="s">
        <v>279</v>
      </c>
      <c r="B12" s="120" t="s">
        <v>12</v>
      </c>
      <c r="C12" s="38">
        <f>C13</f>
        <v>609.65013</v>
      </c>
      <c r="D12" s="3"/>
    </row>
    <row r="13" spans="1:5" s="70" customFormat="1" ht="34.5" customHeight="1">
      <c r="A13" s="67" t="s">
        <v>13</v>
      </c>
      <c r="B13" s="65" t="s">
        <v>14</v>
      </c>
      <c r="C13" s="40">
        <v>609.65013</v>
      </c>
      <c r="D13" s="68"/>
      <c r="E13" s="69"/>
    </row>
    <row r="14" spans="1:4" ht="19.5" customHeight="1">
      <c r="A14" s="119" t="s">
        <v>162</v>
      </c>
      <c r="B14" s="117" t="s">
        <v>163</v>
      </c>
      <c r="C14" s="38">
        <f>C15</f>
        <v>444</v>
      </c>
      <c r="D14" s="3"/>
    </row>
    <row r="15" spans="1:4" ht="17.25" customHeight="1">
      <c r="A15" s="4" t="s">
        <v>15</v>
      </c>
      <c r="B15" s="71" t="s">
        <v>164</v>
      </c>
      <c r="C15" s="40">
        <v>444</v>
      </c>
      <c r="D15" s="3"/>
    </row>
    <row r="16" spans="1:4" ht="12.75">
      <c r="A16" s="119" t="s">
        <v>165</v>
      </c>
      <c r="B16" s="117" t="s">
        <v>10</v>
      </c>
      <c r="C16" s="38">
        <f>C17+C18</f>
        <v>79.9</v>
      </c>
      <c r="D16" s="3"/>
    </row>
    <row r="17" spans="1:4" ht="45.75" customHeight="1">
      <c r="A17" s="37" t="s">
        <v>17</v>
      </c>
      <c r="B17" s="72" t="s">
        <v>9</v>
      </c>
      <c r="C17" s="40">
        <v>3.9</v>
      </c>
      <c r="D17" s="3"/>
    </row>
    <row r="18" spans="1:4" ht="22.5" customHeight="1">
      <c r="A18" s="37" t="s">
        <v>166</v>
      </c>
      <c r="B18" s="9" t="s">
        <v>167</v>
      </c>
      <c r="C18" s="40">
        <v>76</v>
      </c>
      <c r="D18" s="3"/>
    </row>
    <row r="19" spans="1:4" ht="22.5" customHeight="1">
      <c r="A19" s="119" t="s">
        <v>18</v>
      </c>
      <c r="B19" s="121" t="s">
        <v>222</v>
      </c>
      <c r="C19" s="38">
        <f>C20</f>
        <v>7</v>
      </c>
      <c r="D19" s="3"/>
    </row>
    <row r="20" spans="1:4" ht="61.5" customHeight="1">
      <c r="A20" s="37" t="s">
        <v>358</v>
      </c>
      <c r="B20" s="18" t="s">
        <v>223</v>
      </c>
      <c r="C20" s="40">
        <v>7</v>
      </c>
      <c r="D20" s="3"/>
    </row>
    <row r="21" spans="1:4" ht="35.25" customHeight="1">
      <c r="A21" s="119" t="s">
        <v>168</v>
      </c>
      <c r="B21" s="117" t="s">
        <v>169</v>
      </c>
      <c r="C21" s="38">
        <f>SUM(C22:C22)</f>
        <v>130.125</v>
      </c>
      <c r="D21" s="3"/>
    </row>
    <row r="22" spans="1:4" ht="81" customHeight="1">
      <c r="A22" s="4" t="s">
        <v>148</v>
      </c>
      <c r="B22" s="73" t="s">
        <v>354</v>
      </c>
      <c r="C22" s="40">
        <v>130.125</v>
      </c>
      <c r="D22" s="3"/>
    </row>
    <row r="23" spans="1:4" ht="39.75" customHeight="1">
      <c r="A23" s="24" t="s">
        <v>11</v>
      </c>
      <c r="B23" s="122" t="s">
        <v>122</v>
      </c>
      <c r="C23" s="38">
        <f>C24</f>
        <v>5</v>
      </c>
      <c r="D23" s="3"/>
    </row>
    <row r="24" spans="1:4" ht="36.75" customHeight="1">
      <c r="A24" s="31" t="s">
        <v>0</v>
      </c>
      <c r="B24" s="9" t="s">
        <v>355</v>
      </c>
      <c r="C24" s="40">
        <v>5</v>
      </c>
      <c r="D24" s="3"/>
    </row>
    <row r="25" spans="1:4" ht="25.5" customHeight="1">
      <c r="A25" s="24" t="s">
        <v>266</v>
      </c>
      <c r="B25" s="123" t="s">
        <v>265</v>
      </c>
      <c r="C25" s="38">
        <v>1</v>
      </c>
      <c r="D25" s="3"/>
    </row>
    <row r="26" spans="1:4" ht="12.75" hidden="1">
      <c r="A26" s="119" t="s">
        <v>149</v>
      </c>
      <c r="B26" s="117" t="s">
        <v>150</v>
      </c>
      <c r="C26" s="38">
        <v>0</v>
      </c>
      <c r="D26" s="3"/>
    </row>
    <row r="27" spans="1:4" ht="25.5" customHeight="1">
      <c r="A27" s="119" t="s">
        <v>170</v>
      </c>
      <c r="B27" s="117" t="s">
        <v>171</v>
      </c>
      <c r="C27" s="38">
        <f>C28+C31+C38+C43</f>
        <v>15990.203999999998</v>
      </c>
      <c r="D27" s="3"/>
    </row>
    <row r="28" spans="1:4" ht="36.75" customHeight="1">
      <c r="A28" s="119" t="s">
        <v>151</v>
      </c>
      <c r="B28" s="117" t="s">
        <v>172</v>
      </c>
      <c r="C28" s="38">
        <f>C29+C30</f>
        <v>10072.22</v>
      </c>
      <c r="D28" s="3"/>
    </row>
    <row r="29" spans="1:4" ht="34.5" customHeight="1">
      <c r="A29" s="37" t="s">
        <v>173</v>
      </c>
      <c r="B29" s="71" t="s">
        <v>359</v>
      </c>
      <c r="C29" s="40">
        <f>3397+86.22</f>
        <v>3483.22</v>
      </c>
      <c r="D29" s="3"/>
    </row>
    <row r="30" spans="1:4" ht="35.25" customHeight="1">
      <c r="A30" s="37" t="s">
        <v>220</v>
      </c>
      <c r="B30" s="71" t="s">
        <v>360</v>
      </c>
      <c r="C30" s="40">
        <v>6589</v>
      </c>
      <c r="D30" s="3"/>
    </row>
    <row r="31" spans="1:4" ht="36.75" customHeight="1">
      <c r="A31" s="119" t="s">
        <v>19</v>
      </c>
      <c r="B31" s="122" t="s">
        <v>216</v>
      </c>
      <c r="C31" s="38">
        <f>C32</f>
        <v>1026.8</v>
      </c>
      <c r="D31" s="3"/>
    </row>
    <row r="32" spans="1:4" ht="17.25" customHeight="1">
      <c r="A32" s="37" t="s">
        <v>1</v>
      </c>
      <c r="B32" s="124" t="s">
        <v>20</v>
      </c>
      <c r="C32" s="40">
        <f>C33+C34+C35+C36</f>
        <v>1026.8</v>
      </c>
      <c r="D32" s="3"/>
    </row>
    <row r="33" spans="1:4" ht="123" customHeight="1">
      <c r="A33" s="37"/>
      <c r="B33" s="75" t="s">
        <v>413</v>
      </c>
      <c r="C33" s="40">
        <v>393.8</v>
      </c>
      <c r="D33" s="3"/>
    </row>
    <row r="34" spans="1:4" ht="146.25" customHeight="1">
      <c r="A34" s="37"/>
      <c r="B34" s="75" t="s">
        <v>414</v>
      </c>
      <c r="C34" s="40">
        <v>480</v>
      </c>
      <c r="D34" s="3"/>
    </row>
    <row r="35" spans="1:4" ht="131.25" customHeight="1">
      <c r="A35" s="37"/>
      <c r="B35" s="75" t="s">
        <v>415</v>
      </c>
      <c r="C35" s="40">
        <v>97</v>
      </c>
      <c r="D35" s="3"/>
    </row>
    <row r="36" spans="1:4" ht="91.5" customHeight="1">
      <c r="A36" s="37"/>
      <c r="B36" s="75" t="s">
        <v>416</v>
      </c>
      <c r="C36" s="40">
        <v>56</v>
      </c>
      <c r="D36" s="3"/>
    </row>
    <row r="37" spans="1:4" ht="40.5" customHeight="1">
      <c r="A37" s="119" t="s">
        <v>152</v>
      </c>
      <c r="B37" s="117" t="s">
        <v>174</v>
      </c>
      <c r="C37" s="38"/>
      <c r="D37" s="3"/>
    </row>
    <row r="38" spans="1:4" ht="39.75" customHeight="1">
      <c r="A38" s="119" t="s">
        <v>152</v>
      </c>
      <c r="B38" s="117" t="s">
        <v>174</v>
      </c>
      <c r="C38" s="38">
        <f>C39+C40+C41+C42</f>
        <v>2868.9</v>
      </c>
      <c r="D38" s="3"/>
    </row>
    <row r="39" spans="1:4" ht="40.5" customHeight="1">
      <c r="A39" s="37" t="s">
        <v>175</v>
      </c>
      <c r="B39" s="71" t="s">
        <v>361</v>
      </c>
      <c r="C39" s="40">
        <v>16</v>
      </c>
      <c r="D39" s="3"/>
    </row>
    <row r="40" spans="1:5" ht="50.25" customHeight="1">
      <c r="A40" s="37" t="s">
        <v>176</v>
      </c>
      <c r="B40" s="71" t="s">
        <v>356</v>
      </c>
      <c r="C40" s="40">
        <v>145.4</v>
      </c>
      <c r="D40" s="3"/>
      <c r="E40" s="74"/>
    </row>
    <row r="41" spans="1:5" ht="55.5" customHeight="1">
      <c r="A41" s="37" t="s">
        <v>177</v>
      </c>
      <c r="B41" s="71" t="s">
        <v>362</v>
      </c>
      <c r="C41" s="40">
        <v>2687</v>
      </c>
      <c r="D41" s="3"/>
      <c r="E41" s="74"/>
    </row>
    <row r="42" spans="1:5" ht="43.5" customHeight="1">
      <c r="A42" s="37" t="s">
        <v>178</v>
      </c>
      <c r="B42" s="71" t="s">
        <v>363</v>
      </c>
      <c r="C42" s="40">
        <v>20.5</v>
      </c>
      <c r="E42" s="3"/>
    </row>
    <row r="43" spans="1:3" ht="21.75" customHeight="1">
      <c r="A43" s="119" t="s">
        <v>153</v>
      </c>
      <c r="B43" s="117" t="s">
        <v>179</v>
      </c>
      <c r="C43" s="38">
        <f>C44</f>
        <v>2022.284</v>
      </c>
    </row>
    <row r="44" spans="1:3" ht="40.5" customHeight="1">
      <c r="A44" s="37" t="s">
        <v>221</v>
      </c>
      <c r="B44" s="9" t="s">
        <v>364</v>
      </c>
      <c r="C44" s="40">
        <f>SUM(C45:C59)</f>
        <v>2022.284</v>
      </c>
    </row>
    <row r="45" spans="1:3" ht="81.75" customHeight="1">
      <c r="A45" s="37"/>
      <c r="B45" s="9" t="s">
        <v>332</v>
      </c>
      <c r="C45" s="40">
        <v>82.284</v>
      </c>
    </row>
    <row r="46" spans="1:3" ht="52.5" customHeight="1">
      <c r="A46" s="37"/>
      <c r="B46" s="9" t="s">
        <v>286</v>
      </c>
      <c r="C46" s="40">
        <v>300</v>
      </c>
    </row>
    <row r="47" spans="1:3" ht="42.75" customHeight="1">
      <c r="A47" s="37"/>
      <c r="B47" s="71" t="s">
        <v>26</v>
      </c>
      <c r="C47" s="40">
        <v>1295</v>
      </c>
    </row>
    <row r="48" spans="1:3" ht="39.75" customHeight="1">
      <c r="A48" s="37"/>
      <c r="B48" s="71" t="s">
        <v>395</v>
      </c>
      <c r="C48" s="40">
        <v>22</v>
      </c>
    </row>
    <row r="49" spans="1:3" ht="42.75" customHeight="1">
      <c r="A49" s="37"/>
      <c r="B49" s="71" t="s">
        <v>396</v>
      </c>
      <c r="C49" s="40">
        <v>14</v>
      </c>
    </row>
    <row r="50" spans="1:3" ht="69.75" customHeight="1">
      <c r="A50" s="37"/>
      <c r="B50" s="71" t="s">
        <v>397</v>
      </c>
      <c r="C50" s="40">
        <v>4</v>
      </c>
    </row>
    <row r="51" spans="1:3" ht="65.25" customHeight="1">
      <c r="A51" s="37"/>
      <c r="B51" s="71" t="s">
        <v>398</v>
      </c>
      <c r="C51" s="40">
        <v>5</v>
      </c>
    </row>
    <row r="52" spans="1:3" ht="87" customHeight="1">
      <c r="A52" s="37"/>
      <c r="B52" s="75" t="s">
        <v>27</v>
      </c>
      <c r="C52" s="40">
        <v>300</v>
      </c>
    </row>
    <row r="53" spans="1:3" ht="51" hidden="1">
      <c r="A53" s="37"/>
      <c r="B53" s="75" t="s">
        <v>136</v>
      </c>
      <c r="C53" s="40"/>
    </row>
    <row r="54" spans="1:3" ht="12.75" hidden="1">
      <c r="A54" s="37"/>
      <c r="B54" s="75" t="s">
        <v>137</v>
      </c>
      <c r="C54" s="40"/>
    </row>
    <row r="55" spans="1:3" ht="12.75" hidden="1">
      <c r="A55" s="37"/>
      <c r="B55" s="75" t="s">
        <v>138</v>
      </c>
      <c r="C55" s="40"/>
    </row>
    <row r="56" spans="1:3" ht="102" hidden="1">
      <c r="A56" s="37"/>
      <c r="B56" s="64" t="s">
        <v>125</v>
      </c>
      <c r="C56" s="40"/>
    </row>
    <row r="57" spans="1:3" ht="114.75" hidden="1">
      <c r="A57" s="37"/>
      <c r="B57" s="75" t="s">
        <v>344</v>
      </c>
      <c r="C57" s="105"/>
    </row>
    <row r="58" spans="1:3" ht="129" customHeight="1" hidden="1">
      <c r="A58" s="37"/>
      <c r="B58" s="75" t="s">
        <v>345</v>
      </c>
      <c r="C58" s="105">
        <f>150-150</f>
        <v>0</v>
      </c>
    </row>
    <row r="59" spans="1:3" ht="76.5" hidden="1">
      <c r="A59" s="37"/>
      <c r="B59" s="75" t="s">
        <v>346</v>
      </c>
      <c r="C59" s="105"/>
    </row>
    <row r="60" spans="1:3" ht="12.75">
      <c r="A60" s="125"/>
      <c r="B60" s="117" t="s">
        <v>180</v>
      </c>
      <c r="C60" s="38">
        <f>C27+C9</f>
        <v>17395.539129999997</v>
      </c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</sheetData>
  <sheetProtection/>
  <mergeCells count="2">
    <mergeCell ref="B5:C5"/>
    <mergeCell ref="B2:C2"/>
  </mergeCells>
  <printOptions/>
  <pageMargins left="0.8267716535433072" right="0" top="0.31496062992125984" bottom="0.31496062992125984" header="0.31496062992125984" footer="0.2362204724409449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3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24.625" style="10" customWidth="1"/>
    <col min="2" max="2" width="63.00390625" style="16" customWidth="1"/>
    <col min="3" max="3" width="18.25390625" style="10" customWidth="1"/>
    <col min="4" max="4" width="12.25390625" style="10" hidden="1" customWidth="1"/>
    <col min="5" max="5" width="14.75390625" style="10" hidden="1" customWidth="1"/>
    <col min="6" max="7" width="0" style="10" hidden="1" customWidth="1"/>
    <col min="8" max="16384" width="9.00390625" style="10" customWidth="1"/>
  </cols>
  <sheetData>
    <row r="1" ht="12.75">
      <c r="C1" s="126"/>
    </row>
    <row r="2" spans="2:3" ht="12.75">
      <c r="B2" s="127"/>
      <c r="C2" s="11" t="s">
        <v>391</v>
      </c>
    </row>
    <row r="3" spans="2:3" ht="25.5" customHeight="1">
      <c r="B3" s="255" t="s">
        <v>430</v>
      </c>
      <c r="C3" s="253"/>
    </row>
    <row r="4" spans="2:4" ht="25.5" customHeight="1">
      <c r="B4" s="128"/>
      <c r="C4" s="127"/>
      <c r="D4" s="11" t="s">
        <v>269</v>
      </c>
    </row>
    <row r="5" spans="2:4" ht="99" customHeight="1">
      <c r="B5" s="255" t="s">
        <v>371</v>
      </c>
      <c r="C5" s="255"/>
      <c r="D5" s="255"/>
    </row>
    <row r="6" spans="1:3" ht="45" customHeight="1">
      <c r="A6" s="35" t="s">
        <v>282</v>
      </c>
      <c r="B6" s="129"/>
      <c r="C6" s="130"/>
    </row>
    <row r="7" ht="12.75">
      <c r="C7" s="83" t="s">
        <v>226</v>
      </c>
    </row>
    <row r="8" spans="1:8" s="135" customFormat="1" ht="12.75">
      <c r="A8" s="131" t="s">
        <v>147</v>
      </c>
      <c r="B8" s="132" t="s">
        <v>181</v>
      </c>
      <c r="C8" s="133" t="s">
        <v>156</v>
      </c>
      <c r="D8" s="256" t="s">
        <v>154</v>
      </c>
      <c r="E8" s="256"/>
      <c r="F8" s="256"/>
      <c r="G8" s="256"/>
      <c r="H8" s="256"/>
    </row>
    <row r="9" spans="1:8" s="135" customFormat="1" ht="12.75">
      <c r="A9" s="136">
        <v>1</v>
      </c>
      <c r="B9" s="137">
        <v>2</v>
      </c>
      <c r="C9" s="138">
        <v>3</v>
      </c>
      <c r="D9" s="134"/>
      <c r="E9" s="134"/>
      <c r="F9" s="134"/>
      <c r="G9" s="134"/>
      <c r="H9" s="134"/>
    </row>
    <row r="10" spans="1:8" s="135" customFormat="1" ht="24" customHeight="1">
      <c r="A10" s="139"/>
      <c r="B10" s="140" t="s">
        <v>227</v>
      </c>
      <c r="C10" s="141">
        <f>C11</f>
        <v>194.8142100000041</v>
      </c>
      <c r="D10" s="142"/>
      <c r="E10" s="134"/>
      <c r="F10" s="134"/>
      <c r="G10" s="134"/>
      <c r="H10" s="134"/>
    </row>
    <row r="11" spans="1:8" s="13" customFormat="1" ht="24" customHeight="1">
      <c r="A11" s="77" t="s">
        <v>228</v>
      </c>
      <c r="B11" s="78" t="s">
        <v>229</v>
      </c>
      <c r="C11" s="79">
        <f>C12+C16</f>
        <v>194.8142100000041</v>
      </c>
      <c r="D11" s="12"/>
      <c r="E11" s="80"/>
      <c r="F11" s="80"/>
      <c r="G11" s="80"/>
      <c r="H11" s="80"/>
    </row>
    <row r="12" spans="1:8" s="13" customFormat="1" ht="24" customHeight="1">
      <c r="A12" s="77" t="s">
        <v>230</v>
      </c>
      <c r="B12" s="81" t="s">
        <v>231</v>
      </c>
      <c r="C12" s="79">
        <f>C13</f>
        <v>-17395.539129999997</v>
      </c>
      <c r="D12" s="12"/>
      <c r="E12" s="80"/>
      <c r="F12" s="80"/>
      <c r="G12" s="80"/>
      <c r="H12" s="80"/>
    </row>
    <row r="13" spans="1:8" s="13" customFormat="1" ht="24" customHeight="1">
      <c r="A13" s="77" t="s">
        <v>232</v>
      </c>
      <c r="B13" s="82" t="s">
        <v>233</v>
      </c>
      <c r="C13" s="79">
        <f>C14</f>
        <v>-17395.539129999997</v>
      </c>
      <c r="D13" s="12"/>
      <c r="E13" s="80"/>
      <c r="F13" s="80"/>
      <c r="G13" s="80"/>
      <c r="H13" s="80"/>
    </row>
    <row r="14" spans="1:8" s="13" customFormat="1" ht="24" customHeight="1">
      <c r="A14" s="77" t="s">
        <v>234</v>
      </c>
      <c r="B14" s="82" t="s">
        <v>235</v>
      </c>
      <c r="C14" s="79">
        <f>C15</f>
        <v>-17395.539129999997</v>
      </c>
      <c r="D14" s="12"/>
      <c r="E14" s="80"/>
      <c r="F14" s="80"/>
      <c r="G14" s="80"/>
      <c r="H14" s="80"/>
    </row>
    <row r="15" spans="1:8" s="13" customFormat="1" ht="24" customHeight="1">
      <c r="A15" s="77" t="s">
        <v>236</v>
      </c>
      <c r="B15" s="82" t="s">
        <v>357</v>
      </c>
      <c r="C15" s="79">
        <f>-'прил 1'!C60</f>
        <v>-17395.539129999997</v>
      </c>
      <c r="D15" s="12"/>
      <c r="E15" s="80"/>
      <c r="F15" s="80"/>
      <c r="G15" s="80"/>
      <c r="H15" s="80"/>
    </row>
    <row r="16" spans="1:8" s="13" customFormat="1" ht="24" customHeight="1">
      <c r="A16" s="77" t="s">
        <v>237</v>
      </c>
      <c r="B16" s="81" t="s">
        <v>238</v>
      </c>
      <c r="C16" s="79">
        <f>C17</f>
        <v>17590.35334</v>
      </c>
      <c r="D16" s="12"/>
      <c r="E16" s="80"/>
      <c r="F16" s="80"/>
      <c r="G16" s="80"/>
      <c r="H16" s="80"/>
    </row>
    <row r="17" spans="1:8" s="13" customFormat="1" ht="24" customHeight="1">
      <c r="A17" s="77" t="s">
        <v>239</v>
      </c>
      <c r="B17" s="82" t="s">
        <v>240</v>
      </c>
      <c r="C17" s="79">
        <f>C18</f>
        <v>17590.35334</v>
      </c>
      <c r="D17" s="12"/>
      <c r="E17" s="80"/>
      <c r="F17" s="80"/>
      <c r="G17" s="80"/>
      <c r="H17" s="80"/>
    </row>
    <row r="18" spans="1:8" s="13" customFormat="1" ht="24" customHeight="1">
      <c r="A18" s="77" t="s">
        <v>241</v>
      </c>
      <c r="B18" s="82" t="s">
        <v>242</v>
      </c>
      <c r="C18" s="79">
        <f>C19</f>
        <v>17590.35334</v>
      </c>
      <c r="D18" s="12"/>
      <c r="E18" s="80"/>
      <c r="F18" s="80"/>
      <c r="G18" s="80"/>
      <c r="H18" s="80"/>
    </row>
    <row r="19" spans="1:8" s="13" customFormat="1" ht="24" customHeight="1">
      <c r="A19" s="77" t="s">
        <v>244</v>
      </c>
      <c r="B19" s="82" t="s">
        <v>417</v>
      </c>
      <c r="C19" s="79">
        <f>'прил 4'!H255</f>
        <v>17590.35334</v>
      </c>
      <c r="D19" s="80"/>
      <c r="E19" s="80"/>
      <c r="F19" s="80"/>
      <c r="G19" s="80"/>
      <c r="H19" s="80"/>
    </row>
    <row r="20" spans="2:8" s="13" customFormat="1" ht="24" customHeight="1">
      <c r="B20" s="143"/>
      <c r="C20" s="144"/>
      <c r="D20" s="80"/>
      <c r="E20" s="80"/>
      <c r="F20" s="80"/>
      <c r="G20" s="80"/>
      <c r="H20" s="80"/>
    </row>
    <row r="21" spans="2:3" s="13" customFormat="1" ht="12.75">
      <c r="B21" s="14"/>
      <c r="C21" s="15"/>
    </row>
    <row r="22" spans="2:3" s="13" customFormat="1" ht="12.75">
      <c r="B22" s="14"/>
      <c r="C22" s="15"/>
    </row>
    <row r="23" spans="2:3" s="13" customFormat="1" ht="12.75">
      <c r="B23" s="14"/>
      <c r="C23" s="15"/>
    </row>
    <row r="24" spans="2:3" s="13" customFormat="1" ht="12.75">
      <c r="B24" s="14"/>
      <c r="C24" s="15"/>
    </row>
    <row r="25" spans="2:3" s="13" customFormat="1" ht="12.75">
      <c r="B25" s="14"/>
      <c r="C25" s="15"/>
    </row>
    <row r="26" spans="2:3" s="13" customFormat="1" ht="12.75">
      <c r="B26" s="14"/>
      <c r="C26" s="15"/>
    </row>
    <row r="27" spans="2:3" s="13" customFormat="1" ht="12.75">
      <c r="B27" s="14"/>
      <c r="C27" s="15"/>
    </row>
    <row r="28" spans="2:3" s="13" customFormat="1" ht="12.75">
      <c r="B28" s="14"/>
      <c r="C28" s="15"/>
    </row>
    <row r="29" spans="2:3" s="13" customFormat="1" ht="12.75">
      <c r="B29" s="14"/>
      <c r="C29" s="15"/>
    </row>
    <row r="30" spans="2:3" s="13" customFormat="1" ht="12.75">
      <c r="B30" s="14"/>
      <c r="C30" s="15"/>
    </row>
    <row r="31" spans="2:3" s="13" customFormat="1" ht="12.75">
      <c r="B31" s="14"/>
      <c r="C31" s="15"/>
    </row>
    <row r="32" spans="2:3" s="13" customFormat="1" ht="12.75">
      <c r="B32" s="14"/>
      <c r="C32" s="15"/>
    </row>
    <row r="33" spans="2:3" s="13" customFormat="1" ht="12.75">
      <c r="B33" s="14"/>
      <c r="C33" s="15"/>
    </row>
    <row r="34" spans="2:3" s="13" customFormat="1" ht="12.75">
      <c r="B34" s="14"/>
      <c r="C34" s="15"/>
    </row>
    <row r="35" spans="2:3" s="13" customFormat="1" ht="12.75">
      <c r="B35" s="14"/>
      <c r="C35" s="15"/>
    </row>
    <row r="36" spans="2:3" s="13" customFormat="1" ht="12.75">
      <c r="B36" s="14"/>
      <c r="C36" s="15"/>
    </row>
    <row r="37" spans="2:3" s="13" customFormat="1" ht="12.75">
      <c r="B37" s="14"/>
      <c r="C37" s="15"/>
    </row>
    <row r="38" spans="2:3" s="13" customFormat="1" ht="12.75">
      <c r="B38" s="14"/>
      <c r="C38" s="15"/>
    </row>
    <row r="39" spans="2:3" s="13" customFormat="1" ht="12.75">
      <c r="B39" s="14"/>
      <c r="C39" s="15"/>
    </row>
    <row r="40" spans="2:3" s="13" customFormat="1" ht="12.75">
      <c r="B40" s="14"/>
      <c r="C40" s="15"/>
    </row>
    <row r="41" spans="2:3" s="13" customFormat="1" ht="12.75">
      <c r="B41" s="14"/>
      <c r="C41" s="15"/>
    </row>
    <row r="42" spans="2:3" s="13" customFormat="1" ht="12.75">
      <c r="B42" s="14"/>
      <c r="C42" s="15"/>
    </row>
    <row r="43" spans="2:3" s="13" customFormat="1" ht="12.75">
      <c r="B43" s="14"/>
      <c r="C43" s="15"/>
    </row>
    <row r="44" spans="2:3" s="13" customFormat="1" ht="12.75">
      <c r="B44" s="14"/>
      <c r="C44" s="15"/>
    </row>
    <row r="45" spans="2:3" s="13" customFormat="1" ht="12.75">
      <c r="B45" s="14"/>
      <c r="C45" s="15"/>
    </row>
    <row r="46" spans="2:3" s="13" customFormat="1" ht="12.75">
      <c r="B46" s="14"/>
      <c r="C46" s="15"/>
    </row>
    <row r="47" spans="2:3" s="13" customFormat="1" ht="12.75">
      <c r="B47" s="14"/>
      <c r="C47" s="15"/>
    </row>
    <row r="48" spans="2:3" s="13" customFormat="1" ht="12.75">
      <c r="B48" s="14"/>
      <c r="C48" s="15"/>
    </row>
    <row r="49" spans="2:3" s="13" customFormat="1" ht="12.75">
      <c r="B49" s="14"/>
      <c r="C49" s="15"/>
    </row>
    <row r="50" spans="2:3" s="13" customFormat="1" ht="12.75">
      <c r="B50" s="14"/>
      <c r="C50" s="15"/>
    </row>
    <row r="51" spans="2:3" s="13" customFormat="1" ht="12.75">
      <c r="B51" s="14"/>
      <c r="C51" s="15"/>
    </row>
    <row r="52" spans="2:3" s="13" customFormat="1" ht="12.75">
      <c r="B52" s="14"/>
      <c r="C52" s="15"/>
    </row>
    <row r="53" spans="2:3" s="13" customFormat="1" ht="12.75">
      <c r="B53" s="14"/>
      <c r="C53" s="15"/>
    </row>
    <row r="54" spans="2:3" s="13" customFormat="1" ht="12.75">
      <c r="B54" s="14"/>
      <c r="C54" s="15"/>
    </row>
    <row r="55" spans="2:3" s="13" customFormat="1" ht="12.75">
      <c r="B55" s="14"/>
      <c r="C55" s="15"/>
    </row>
    <row r="56" spans="2:3" s="13" customFormat="1" ht="12.75">
      <c r="B56" s="14"/>
      <c r="C56" s="15"/>
    </row>
    <row r="57" spans="2:3" s="13" customFormat="1" ht="12.75">
      <c r="B57" s="14"/>
      <c r="C57" s="15"/>
    </row>
    <row r="58" spans="2:3" s="13" customFormat="1" ht="12.75">
      <c r="B58" s="14"/>
      <c r="C58" s="15"/>
    </row>
    <row r="59" spans="2:3" s="13" customFormat="1" ht="12.75">
      <c r="B59" s="14"/>
      <c r="C59" s="15"/>
    </row>
    <row r="60" spans="2:3" s="13" customFormat="1" ht="12.75">
      <c r="B60" s="14"/>
      <c r="C60" s="15"/>
    </row>
    <row r="61" spans="2:3" s="13" customFormat="1" ht="12.75">
      <c r="B61" s="14"/>
      <c r="C61" s="15"/>
    </row>
    <row r="62" spans="2:3" s="13" customFormat="1" ht="12.75">
      <c r="B62" s="14"/>
      <c r="C62" s="15"/>
    </row>
    <row r="63" spans="2:3" s="13" customFormat="1" ht="12.75">
      <c r="B63" s="14"/>
      <c r="C63" s="15"/>
    </row>
    <row r="64" spans="2:3" s="13" customFormat="1" ht="12.75">
      <c r="B64" s="14"/>
      <c r="C64" s="15"/>
    </row>
    <row r="65" spans="2:3" s="13" customFormat="1" ht="12.75">
      <c r="B65" s="14"/>
      <c r="C65" s="15"/>
    </row>
    <row r="66" spans="2:3" s="13" customFormat="1" ht="12.75">
      <c r="B66" s="14"/>
      <c r="C66" s="15"/>
    </row>
    <row r="67" spans="2:3" s="13" customFormat="1" ht="12.75">
      <c r="B67" s="14"/>
      <c r="C67" s="15"/>
    </row>
    <row r="68" spans="2:3" s="13" customFormat="1" ht="12.75">
      <c r="B68" s="14"/>
      <c r="C68" s="15"/>
    </row>
    <row r="69" spans="2:3" s="13" customFormat="1" ht="12.75">
      <c r="B69" s="14"/>
      <c r="C69" s="15"/>
    </row>
    <row r="70" spans="2:3" s="13" customFormat="1" ht="12.75">
      <c r="B70" s="14"/>
      <c r="C70" s="15"/>
    </row>
    <row r="71" spans="2:3" s="13" customFormat="1" ht="12.75">
      <c r="B71" s="14"/>
      <c r="C71" s="15"/>
    </row>
    <row r="72" spans="2:3" s="13" customFormat="1" ht="12.75">
      <c r="B72" s="14"/>
      <c r="C72" s="15"/>
    </row>
    <row r="73" spans="2:3" s="13" customFormat="1" ht="12.75">
      <c r="B73" s="14"/>
      <c r="C73" s="15"/>
    </row>
    <row r="74" spans="2:3" s="13" customFormat="1" ht="12.75">
      <c r="B74" s="14"/>
      <c r="C74" s="15"/>
    </row>
    <row r="75" spans="2:3" s="13" customFormat="1" ht="12.75">
      <c r="B75" s="14"/>
      <c r="C75" s="15"/>
    </row>
    <row r="76" spans="2:3" s="13" customFormat="1" ht="12.75">
      <c r="B76" s="14"/>
      <c r="C76" s="15"/>
    </row>
    <row r="77" spans="2:3" s="13" customFormat="1" ht="12.75">
      <c r="B77" s="14"/>
      <c r="C77" s="15"/>
    </row>
    <row r="78" spans="2:3" s="13" customFormat="1" ht="12.75">
      <c r="B78" s="14"/>
      <c r="C78" s="15"/>
    </row>
    <row r="79" spans="2:3" s="13" customFormat="1" ht="12.75">
      <c r="B79" s="14"/>
      <c r="C79" s="15"/>
    </row>
    <row r="80" spans="2:3" s="13" customFormat="1" ht="12.75">
      <c r="B80" s="14"/>
      <c r="C80" s="15"/>
    </row>
    <row r="81" spans="2:3" s="13" customFormat="1" ht="12.75">
      <c r="B81" s="14"/>
      <c r="C81" s="15"/>
    </row>
    <row r="82" spans="2:3" s="13" customFormat="1" ht="12.75">
      <c r="B82" s="14"/>
      <c r="C82" s="15"/>
    </row>
    <row r="83" spans="2:3" s="13" customFormat="1" ht="12.75">
      <c r="B83" s="14"/>
      <c r="C83" s="15"/>
    </row>
    <row r="84" spans="2:3" s="13" customFormat="1" ht="12.75">
      <c r="B84" s="14"/>
      <c r="C84" s="15"/>
    </row>
    <row r="85" spans="2:3" s="13" customFormat="1" ht="12.75">
      <c r="B85" s="14"/>
      <c r="C85" s="15"/>
    </row>
    <row r="86" spans="2:3" s="13" customFormat="1" ht="12.75">
      <c r="B86" s="14"/>
      <c r="C86" s="15"/>
    </row>
    <row r="87" spans="2:3" s="13" customFormat="1" ht="12.75">
      <c r="B87" s="14"/>
      <c r="C87" s="15"/>
    </row>
    <row r="88" spans="2:3" s="13" customFormat="1" ht="12.75">
      <c r="B88" s="14"/>
      <c r="C88" s="15"/>
    </row>
    <row r="89" spans="2:3" s="13" customFormat="1" ht="12.75">
      <c r="B89" s="14"/>
      <c r="C89" s="15"/>
    </row>
    <row r="90" spans="2:3" s="13" customFormat="1" ht="12.75">
      <c r="B90" s="14"/>
      <c r="C90" s="15"/>
    </row>
    <row r="91" spans="2:3" s="13" customFormat="1" ht="12.75">
      <c r="B91" s="14"/>
      <c r="C91" s="15"/>
    </row>
    <row r="92" spans="2:3" s="13" customFormat="1" ht="12.75">
      <c r="B92" s="14"/>
      <c r="C92" s="15"/>
    </row>
    <row r="93" spans="2:3" s="13" customFormat="1" ht="12.75">
      <c r="B93" s="14"/>
      <c r="C93" s="15"/>
    </row>
    <row r="94" spans="2:3" s="13" customFormat="1" ht="12.75">
      <c r="B94" s="14"/>
      <c r="C94" s="15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ht="12.75">
      <c r="C173" s="17"/>
    </row>
    <row r="174" ht="12.75">
      <c r="C174" s="17"/>
    </row>
    <row r="175" ht="12.75">
      <c r="C175" s="17"/>
    </row>
    <row r="176" ht="12.75">
      <c r="C176" s="17"/>
    </row>
    <row r="177" ht="12.75">
      <c r="C177" s="17"/>
    </row>
    <row r="178" ht="12.75">
      <c r="C178" s="17"/>
    </row>
    <row r="179" ht="12.75">
      <c r="C179" s="17"/>
    </row>
    <row r="180" ht="12.75">
      <c r="C180" s="17"/>
    </row>
    <row r="181" ht="12.75">
      <c r="C181" s="17"/>
    </row>
    <row r="182" ht="12.75">
      <c r="C182" s="17"/>
    </row>
    <row r="183" ht="12.75">
      <c r="C183" s="17"/>
    </row>
    <row r="184" ht="12.75">
      <c r="C184" s="17"/>
    </row>
    <row r="185" ht="12.75">
      <c r="C185" s="17"/>
    </row>
    <row r="186" ht="12.75">
      <c r="C186" s="17"/>
    </row>
    <row r="187" ht="12.75">
      <c r="C187" s="17"/>
    </row>
    <row r="188" ht="12.75">
      <c r="C188" s="17"/>
    </row>
    <row r="189" ht="12.75">
      <c r="C189" s="17"/>
    </row>
    <row r="190" ht="12.75">
      <c r="C190" s="17"/>
    </row>
    <row r="191" ht="12.75">
      <c r="C191" s="17"/>
    </row>
    <row r="192" ht="12.75">
      <c r="C192" s="17"/>
    </row>
    <row r="193" ht="12.75">
      <c r="C193" s="17"/>
    </row>
    <row r="194" ht="12.75">
      <c r="C194" s="17"/>
    </row>
    <row r="195" ht="12.75">
      <c r="C195" s="17"/>
    </row>
    <row r="196" ht="12.75">
      <c r="C196" s="17"/>
    </row>
    <row r="197" ht="12.75">
      <c r="C197" s="17"/>
    </row>
    <row r="198" ht="12.75">
      <c r="C198" s="17"/>
    </row>
    <row r="199" ht="12.75">
      <c r="C199" s="17"/>
    </row>
    <row r="200" ht="12.75">
      <c r="C200" s="17"/>
    </row>
    <row r="201" ht="12.75">
      <c r="C201" s="17"/>
    </row>
    <row r="202" ht="12.75">
      <c r="C202" s="17"/>
    </row>
    <row r="203" ht="12.75">
      <c r="C203" s="17"/>
    </row>
    <row r="204" ht="12.75">
      <c r="C204" s="17"/>
    </row>
    <row r="205" ht="12.75">
      <c r="C205" s="17"/>
    </row>
    <row r="206" ht="12.75">
      <c r="C206" s="17"/>
    </row>
    <row r="207" ht="12.75">
      <c r="C207" s="17"/>
    </row>
    <row r="208" ht="12.75">
      <c r="C208" s="17"/>
    </row>
    <row r="209" ht="12.75">
      <c r="C209" s="17"/>
    </row>
    <row r="210" ht="12.75">
      <c r="C210" s="17"/>
    </row>
    <row r="211" ht="12.75">
      <c r="C211" s="17"/>
    </row>
    <row r="212" ht="12.75">
      <c r="C212" s="17"/>
    </row>
    <row r="213" ht="12.75">
      <c r="C213" s="17"/>
    </row>
    <row r="214" ht="12.75">
      <c r="C214" s="17"/>
    </row>
    <row r="215" ht="12.75">
      <c r="C215" s="17"/>
    </row>
    <row r="216" ht="12.75">
      <c r="C216" s="17"/>
    </row>
    <row r="217" ht="12.75">
      <c r="C217" s="17"/>
    </row>
    <row r="218" ht="12.75">
      <c r="C218" s="17"/>
    </row>
    <row r="219" ht="12.75">
      <c r="C219" s="17"/>
    </row>
    <row r="220" ht="12.75">
      <c r="C220" s="17"/>
    </row>
    <row r="221" ht="12.75">
      <c r="C221" s="17"/>
    </row>
    <row r="222" ht="12.75">
      <c r="C222" s="17"/>
    </row>
    <row r="223" ht="12.75">
      <c r="C223" s="17"/>
    </row>
    <row r="224" ht="12.75">
      <c r="C224" s="17"/>
    </row>
    <row r="225" ht="12.75">
      <c r="C225" s="17"/>
    </row>
    <row r="226" ht="12.75">
      <c r="C226" s="17"/>
    </row>
    <row r="227" ht="12.75">
      <c r="C227" s="17"/>
    </row>
    <row r="228" ht="12.75">
      <c r="C228" s="17"/>
    </row>
    <row r="229" ht="12.75">
      <c r="C229" s="17"/>
    </row>
    <row r="230" ht="12.75">
      <c r="C230" s="17"/>
    </row>
    <row r="231" ht="12.75">
      <c r="C231" s="17"/>
    </row>
    <row r="232" ht="12.75">
      <c r="C232" s="17"/>
    </row>
    <row r="233" ht="12.75">
      <c r="C233" s="17"/>
    </row>
    <row r="234" ht="12.75">
      <c r="C234" s="17"/>
    </row>
    <row r="235" ht="12.75">
      <c r="C235" s="17"/>
    </row>
    <row r="236" ht="12.75">
      <c r="C236" s="17"/>
    </row>
    <row r="237" ht="12.75">
      <c r="C237" s="17"/>
    </row>
    <row r="238" ht="12.75">
      <c r="C238" s="17"/>
    </row>
    <row r="239" ht="12.75">
      <c r="C239" s="17"/>
    </row>
    <row r="240" ht="12.75">
      <c r="C240" s="17"/>
    </row>
    <row r="241" ht="12.75">
      <c r="C241" s="17"/>
    </row>
    <row r="242" ht="12.75">
      <c r="C242" s="17"/>
    </row>
    <row r="243" ht="12.75">
      <c r="C243" s="17"/>
    </row>
    <row r="244" ht="12.75">
      <c r="C244" s="17"/>
    </row>
    <row r="245" ht="12.75">
      <c r="C245" s="17"/>
    </row>
    <row r="246" ht="12.75">
      <c r="C246" s="17"/>
    </row>
    <row r="247" ht="12.75">
      <c r="C247" s="17"/>
    </row>
    <row r="248" ht="12.75">
      <c r="C248" s="17"/>
    </row>
    <row r="249" ht="12.75">
      <c r="C249" s="17"/>
    </row>
    <row r="250" ht="12.75">
      <c r="C250" s="17"/>
    </row>
    <row r="251" ht="12.75">
      <c r="C251" s="17"/>
    </row>
    <row r="252" ht="12.75">
      <c r="C252" s="17"/>
    </row>
    <row r="253" ht="12.75">
      <c r="C253" s="17"/>
    </row>
    <row r="254" ht="12.75">
      <c r="C254" s="17"/>
    </row>
    <row r="255" ht="12.75">
      <c r="C255" s="17"/>
    </row>
    <row r="256" ht="12.75">
      <c r="C256" s="17"/>
    </row>
    <row r="257" ht="12.75">
      <c r="C257" s="17"/>
    </row>
    <row r="258" ht="12.75">
      <c r="C258" s="17"/>
    </row>
    <row r="259" ht="12.75">
      <c r="C259" s="17"/>
    </row>
    <row r="260" ht="12.75">
      <c r="C260" s="17"/>
    </row>
    <row r="261" ht="12.75">
      <c r="C261" s="17"/>
    </row>
    <row r="262" ht="12.75">
      <c r="C262" s="17"/>
    </row>
    <row r="263" ht="12.75">
      <c r="C263" s="17"/>
    </row>
    <row r="264" ht="12.75">
      <c r="C264" s="17"/>
    </row>
    <row r="265" ht="12.75">
      <c r="C265" s="17"/>
    </row>
    <row r="266" ht="12.75">
      <c r="C266" s="17"/>
    </row>
    <row r="267" ht="12.75">
      <c r="C267" s="17"/>
    </row>
    <row r="268" ht="12.75">
      <c r="C268" s="17"/>
    </row>
    <row r="269" ht="12.75">
      <c r="C269" s="17"/>
    </row>
    <row r="270" ht="12.75">
      <c r="C270" s="17"/>
    </row>
    <row r="271" ht="12.75">
      <c r="C271" s="17"/>
    </row>
    <row r="272" ht="12.75">
      <c r="C272" s="17"/>
    </row>
    <row r="273" ht="12.75">
      <c r="C273" s="17"/>
    </row>
    <row r="274" ht="12.75">
      <c r="C274" s="17"/>
    </row>
    <row r="275" ht="12.75">
      <c r="C275" s="17"/>
    </row>
    <row r="276" ht="12.75">
      <c r="C276" s="17"/>
    </row>
    <row r="277" ht="12.75">
      <c r="C277" s="17"/>
    </row>
    <row r="278" ht="12.75">
      <c r="C278" s="17"/>
    </row>
    <row r="279" ht="12.75">
      <c r="C279" s="17"/>
    </row>
    <row r="280" ht="12.75">
      <c r="C280" s="17"/>
    </row>
    <row r="281" ht="12.75">
      <c r="C281" s="17"/>
    </row>
    <row r="282" ht="12.75">
      <c r="C282" s="17"/>
    </row>
    <row r="283" ht="12.75">
      <c r="C283" s="17"/>
    </row>
    <row r="284" ht="12.75">
      <c r="C284" s="17"/>
    </row>
    <row r="285" ht="12.75">
      <c r="C285" s="17"/>
    </row>
    <row r="286" ht="12.75">
      <c r="C286" s="17"/>
    </row>
    <row r="287" ht="12.75">
      <c r="C287" s="17"/>
    </row>
    <row r="288" ht="12.75">
      <c r="C288" s="17"/>
    </row>
    <row r="289" ht="12.75">
      <c r="C289" s="17"/>
    </row>
    <row r="290" ht="12.75">
      <c r="C290" s="17"/>
    </row>
    <row r="291" ht="12.75">
      <c r="C291" s="17"/>
    </row>
    <row r="292" ht="12.75">
      <c r="C292" s="17"/>
    </row>
    <row r="293" ht="12.75">
      <c r="C293" s="17"/>
    </row>
    <row r="294" ht="12.75">
      <c r="C294" s="17"/>
    </row>
    <row r="295" ht="12.75">
      <c r="C295" s="17"/>
    </row>
    <row r="296" ht="12.75">
      <c r="C296" s="17"/>
    </row>
    <row r="297" ht="12.75">
      <c r="C297" s="17"/>
    </row>
    <row r="298" ht="12.75">
      <c r="C298" s="17"/>
    </row>
    <row r="299" ht="12.75">
      <c r="C299" s="17"/>
    </row>
    <row r="300" ht="12.75">
      <c r="C300" s="17"/>
    </row>
    <row r="301" ht="12.75">
      <c r="C301" s="17"/>
    </row>
    <row r="302" ht="12.75">
      <c r="C302" s="17"/>
    </row>
    <row r="303" ht="12.75">
      <c r="C303" s="17"/>
    </row>
    <row r="304" ht="12.75">
      <c r="C304" s="17"/>
    </row>
    <row r="305" ht="12.75">
      <c r="C305" s="17"/>
    </row>
    <row r="306" ht="12.75">
      <c r="C306" s="17"/>
    </row>
    <row r="307" ht="12.75">
      <c r="C307" s="17"/>
    </row>
    <row r="308" ht="12.75">
      <c r="C308" s="17"/>
    </row>
    <row r="309" ht="12.75">
      <c r="C309" s="17"/>
    </row>
    <row r="310" ht="12.75">
      <c r="C310" s="17"/>
    </row>
    <row r="311" ht="12.75">
      <c r="C311" s="17"/>
    </row>
    <row r="312" ht="12.75">
      <c r="C312" s="17"/>
    </row>
    <row r="313" ht="12.75">
      <c r="C313" s="17"/>
    </row>
    <row r="314" ht="12.75">
      <c r="C314" s="17"/>
    </row>
    <row r="315" ht="12.75">
      <c r="C315" s="17"/>
    </row>
    <row r="316" ht="12.75">
      <c r="C316" s="17"/>
    </row>
    <row r="317" ht="12.75">
      <c r="C317" s="17"/>
    </row>
    <row r="318" ht="12.75">
      <c r="C318" s="17"/>
    </row>
    <row r="319" ht="12.75">
      <c r="C319" s="17"/>
    </row>
    <row r="320" ht="12.75">
      <c r="C320" s="17"/>
    </row>
    <row r="321" ht="12.75">
      <c r="C321" s="17"/>
    </row>
    <row r="322" ht="12.75">
      <c r="C322" s="17"/>
    </row>
    <row r="323" ht="12.75">
      <c r="C323" s="17"/>
    </row>
    <row r="324" ht="12.75">
      <c r="C324" s="17"/>
    </row>
    <row r="325" ht="12.75">
      <c r="C325" s="17"/>
    </row>
    <row r="326" ht="12.75">
      <c r="C326" s="17"/>
    </row>
    <row r="327" ht="12.75">
      <c r="C327" s="17"/>
    </row>
    <row r="328" ht="12.75">
      <c r="C328" s="17"/>
    </row>
    <row r="329" ht="12.75">
      <c r="C329" s="17"/>
    </row>
    <row r="330" ht="12.75">
      <c r="C330" s="17"/>
    </row>
    <row r="331" ht="12.75">
      <c r="C331" s="17"/>
    </row>
    <row r="332" ht="12.75">
      <c r="C332" s="17"/>
    </row>
    <row r="333" ht="12.75">
      <c r="C333" s="17"/>
    </row>
    <row r="334" ht="12.75">
      <c r="C334" s="17"/>
    </row>
    <row r="335" ht="12.75">
      <c r="C335" s="17"/>
    </row>
    <row r="336" ht="12.75">
      <c r="C336" s="17"/>
    </row>
    <row r="337" ht="12.75">
      <c r="C337" s="17"/>
    </row>
    <row r="338" ht="12.75">
      <c r="C338" s="17"/>
    </row>
    <row r="339" ht="12.75">
      <c r="C339" s="17"/>
    </row>
    <row r="340" ht="12.75">
      <c r="C340" s="17"/>
    </row>
    <row r="341" ht="12.75">
      <c r="C341" s="17"/>
    </row>
    <row r="342" ht="12.75">
      <c r="C342" s="17"/>
    </row>
    <row r="343" ht="12.75">
      <c r="C343" s="17"/>
    </row>
    <row r="344" ht="12.75">
      <c r="C344" s="17"/>
    </row>
    <row r="345" ht="12.75">
      <c r="C345" s="17"/>
    </row>
    <row r="346" ht="12.75">
      <c r="C346" s="17"/>
    </row>
    <row r="347" ht="12.75">
      <c r="C347" s="17"/>
    </row>
    <row r="348" ht="12.75">
      <c r="C348" s="17"/>
    </row>
    <row r="349" ht="12.75">
      <c r="C349" s="17"/>
    </row>
    <row r="350" ht="12.75">
      <c r="C350" s="17"/>
    </row>
    <row r="351" ht="12.75">
      <c r="C351" s="17"/>
    </row>
    <row r="352" ht="12.75">
      <c r="C352" s="17"/>
    </row>
    <row r="353" ht="12.75">
      <c r="C353" s="17"/>
    </row>
    <row r="354" ht="12.75">
      <c r="C354" s="17"/>
    </row>
    <row r="355" ht="12.75">
      <c r="C355" s="17"/>
    </row>
    <row r="356" ht="12.75">
      <c r="C356" s="17"/>
    </row>
    <row r="357" ht="12.75">
      <c r="C357" s="17"/>
    </row>
    <row r="358" ht="12.75">
      <c r="C358" s="17"/>
    </row>
    <row r="359" ht="12.75">
      <c r="C359" s="17"/>
    </row>
    <row r="360" ht="12.75">
      <c r="C360" s="17"/>
    </row>
    <row r="361" ht="12.75">
      <c r="C361" s="17"/>
    </row>
    <row r="362" ht="12.75">
      <c r="C362" s="17"/>
    </row>
    <row r="363" ht="12.75">
      <c r="C363" s="17"/>
    </row>
    <row r="364" ht="12.75">
      <c r="C364" s="17"/>
    </row>
    <row r="365" ht="12.75">
      <c r="C365" s="17"/>
    </row>
    <row r="366" ht="12.75">
      <c r="C366" s="17"/>
    </row>
    <row r="367" ht="12.75">
      <c r="C367" s="17"/>
    </row>
    <row r="368" ht="12.75">
      <c r="C368" s="17"/>
    </row>
    <row r="369" ht="12.75">
      <c r="C369" s="17"/>
    </row>
    <row r="370" ht="12.75">
      <c r="C370" s="17"/>
    </row>
    <row r="371" ht="12.75">
      <c r="C371" s="17"/>
    </row>
    <row r="372" ht="12.75">
      <c r="C372" s="17"/>
    </row>
    <row r="373" ht="12.75">
      <c r="C373" s="17"/>
    </row>
    <row r="374" ht="12.75">
      <c r="C374" s="17"/>
    </row>
    <row r="375" ht="12.75">
      <c r="C375" s="17"/>
    </row>
    <row r="376" ht="12.75">
      <c r="C376" s="17"/>
    </row>
    <row r="377" ht="12.75">
      <c r="C377" s="17"/>
    </row>
    <row r="378" ht="12.75">
      <c r="C378" s="17"/>
    </row>
    <row r="379" ht="12.75">
      <c r="C379" s="17"/>
    </row>
    <row r="380" ht="12.75">
      <c r="C380" s="17"/>
    </row>
    <row r="381" ht="12.75">
      <c r="C381" s="17"/>
    </row>
    <row r="382" ht="12.75">
      <c r="C382" s="17"/>
    </row>
    <row r="383" ht="12.75">
      <c r="C383" s="17"/>
    </row>
    <row r="384" ht="12.75">
      <c r="C384" s="17"/>
    </row>
    <row r="385" ht="12.75">
      <c r="C385" s="17"/>
    </row>
    <row r="386" ht="12.75">
      <c r="C386" s="17"/>
    </row>
    <row r="387" ht="12.75">
      <c r="C387" s="17"/>
    </row>
    <row r="388" ht="12.75">
      <c r="C388" s="17"/>
    </row>
    <row r="389" ht="12.75">
      <c r="C389" s="17"/>
    </row>
    <row r="390" ht="12.75">
      <c r="C390" s="17"/>
    </row>
    <row r="391" ht="12.75">
      <c r="C391" s="17"/>
    </row>
    <row r="392" ht="12.75">
      <c r="C392" s="17"/>
    </row>
    <row r="393" ht="12.75">
      <c r="C393" s="17"/>
    </row>
    <row r="394" ht="12.75">
      <c r="C394" s="17"/>
    </row>
    <row r="395" ht="12.75">
      <c r="C395" s="17"/>
    </row>
    <row r="396" ht="12.75">
      <c r="C396" s="17"/>
    </row>
    <row r="397" ht="12.75">
      <c r="C397" s="17"/>
    </row>
    <row r="398" ht="12.75">
      <c r="C398" s="17"/>
    </row>
    <row r="399" ht="12.75">
      <c r="C399" s="17"/>
    </row>
    <row r="400" ht="12.75">
      <c r="C400" s="17"/>
    </row>
    <row r="401" ht="12.75">
      <c r="C401" s="17"/>
    </row>
    <row r="402" ht="12.75">
      <c r="C402" s="17"/>
    </row>
    <row r="403" ht="12.75">
      <c r="C403" s="17"/>
    </row>
    <row r="404" ht="12.75">
      <c r="C404" s="17"/>
    </row>
    <row r="405" ht="12.75">
      <c r="C405" s="17"/>
    </row>
    <row r="406" ht="12.75">
      <c r="C406" s="17"/>
    </row>
    <row r="407" ht="12.75">
      <c r="C407" s="17"/>
    </row>
    <row r="408" ht="12.75">
      <c r="C408" s="17"/>
    </row>
    <row r="409" ht="12.75">
      <c r="C409" s="17"/>
    </row>
    <row r="410" ht="12.75">
      <c r="C410" s="17"/>
    </row>
    <row r="411" ht="12.75">
      <c r="C411" s="17"/>
    </row>
    <row r="412" ht="12.75">
      <c r="C412" s="17"/>
    </row>
    <row r="413" ht="12.75">
      <c r="C413" s="17"/>
    </row>
    <row r="414" ht="12.75">
      <c r="C414" s="17"/>
    </row>
    <row r="415" ht="12.75">
      <c r="C415" s="17"/>
    </row>
    <row r="416" ht="12.75">
      <c r="C416" s="17"/>
    </row>
    <row r="417" ht="12.75">
      <c r="C417" s="17"/>
    </row>
    <row r="418" ht="12.75">
      <c r="C418" s="17"/>
    </row>
    <row r="419" ht="12.75">
      <c r="C419" s="17"/>
    </row>
    <row r="420" ht="12.75">
      <c r="C420" s="17"/>
    </row>
    <row r="421" ht="12.75">
      <c r="C421" s="17"/>
    </row>
    <row r="422" ht="12.75">
      <c r="C422" s="17"/>
    </row>
    <row r="423" ht="12.75">
      <c r="C423" s="17"/>
    </row>
  </sheetData>
  <sheetProtection/>
  <mergeCells count="3">
    <mergeCell ref="B3:C3"/>
    <mergeCell ref="D8:H8"/>
    <mergeCell ref="B5:D5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2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25390625" style="91" customWidth="1"/>
    <col min="2" max="2" width="49.375" style="91" customWidth="1"/>
    <col min="3" max="3" width="7.00390625" style="91" customWidth="1"/>
    <col min="4" max="4" width="8.25390625" style="91" customWidth="1"/>
    <col min="5" max="5" width="13.00390625" style="91" customWidth="1"/>
    <col min="6" max="6" width="9.375" style="91" customWidth="1"/>
    <col min="7" max="7" width="16.25390625" style="91" customWidth="1"/>
    <col min="8" max="16384" width="9.00390625" style="91" customWidth="1"/>
  </cols>
  <sheetData>
    <row r="1" ht="12.75">
      <c r="G1" s="44" t="s">
        <v>392</v>
      </c>
    </row>
    <row r="2" spans="5:9" ht="42" customHeight="1">
      <c r="E2" s="257" t="s">
        <v>431</v>
      </c>
      <c r="F2" s="258"/>
      <c r="G2" s="258"/>
      <c r="H2" s="44"/>
      <c r="I2" s="44"/>
    </row>
    <row r="3" spans="6:7" ht="29.25" customHeight="1">
      <c r="F3" s="27"/>
      <c r="G3" s="27" t="s">
        <v>135</v>
      </c>
    </row>
    <row r="4" spans="1:11" ht="53.25" customHeight="1">
      <c r="A4" s="1"/>
      <c r="B4" s="257" t="s">
        <v>372</v>
      </c>
      <c r="C4" s="257"/>
      <c r="D4" s="257"/>
      <c r="E4" s="257"/>
      <c r="F4" s="257"/>
      <c r="G4" s="257"/>
      <c r="K4" s="11"/>
    </row>
    <row r="5" spans="1:11" ht="2.25" customHeight="1">
      <c r="A5" s="1"/>
      <c r="B5" s="1"/>
      <c r="C5" s="27"/>
      <c r="D5" s="44"/>
      <c r="E5" s="44"/>
      <c r="F5" s="11"/>
      <c r="G5" s="11"/>
      <c r="K5" s="11"/>
    </row>
    <row r="6" spans="1:12" ht="54" customHeight="1">
      <c r="A6" s="259" t="s">
        <v>283</v>
      </c>
      <c r="B6" s="259"/>
      <c r="C6" s="259"/>
      <c r="D6" s="259"/>
      <c r="E6" s="259"/>
      <c r="F6" s="259"/>
      <c r="G6" s="259"/>
      <c r="H6" s="118"/>
      <c r="I6" s="118"/>
      <c r="J6" s="118"/>
      <c r="K6" s="118"/>
      <c r="L6" s="118"/>
    </row>
    <row r="7" spans="3:7" ht="15" customHeight="1">
      <c r="C7" s="147"/>
      <c r="F7" s="147"/>
      <c r="G7" s="11" t="s">
        <v>28</v>
      </c>
    </row>
    <row r="8" spans="1:7" s="92" customFormat="1" ht="45" customHeight="1">
      <c r="A8" s="37" t="s">
        <v>182</v>
      </c>
      <c r="B8" s="132" t="s">
        <v>181</v>
      </c>
      <c r="C8" s="4" t="s">
        <v>183</v>
      </c>
      <c r="D8" s="31" t="s">
        <v>29</v>
      </c>
      <c r="E8" s="31" t="s">
        <v>211</v>
      </c>
      <c r="F8" s="31" t="s">
        <v>212</v>
      </c>
      <c r="G8" s="148" t="s">
        <v>285</v>
      </c>
    </row>
    <row r="9" spans="1:7" s="92" customFormat="1" ht="12.75">
      <c r="A9" s="37">
        <v>1</v>
      </c>
      <c r="B9" s="7" t="s">
        <v>185</v>
      </c>
      <c r="C9" s="4" t="s">
        <v>184</v>
      </c>
      <c r="D9" s="31">
        <v>3</v>
      </c>
      <c r="E9" s="31"/>
      <c r="F9" s="37"/>
      <c r="G9" s="148" t="s">
        <v>186</v>
      </c>
    </row>
    <row r="10" spans="1:7" s="174" customFormat="1" ht="25.5" customHeight="1">
      <c r="A10" s="171" t="s">
        <v>30</v>
      </c>
      <c r="B10" s="219" t="s">
        <v>248</v>
      </c>
      <c r="C10" s="220" t="s">
        <v>187</v>
      </c>
      <c r="D10" s="220"/>
      <c r="E10" s="220"/>
      <c r="F10" s="221"/>
      <c r="G10" s="222">
        <f>G11+G15+G21+G25</f>
        <v>7376.17821</v>
      </c>
    </row>
    <row r="11" spans="1:7" s="174" customFormat="1" ht="55.5" customHeight="1">
      <c r="A11" s="171"/>
      <c r="B11" s="223" t="s">
        <v>31</v>
      </c>
      <c r="C11" s="220" t="s">
        <v>187</v>
      </c>
      <c r="D11" s="220" t="s">
        <v>188</v>
      </c>
      <c r="E11" s="224"/>
      <c r="F11" s="221"/>
      <c r="G11" s="225">
        <f>G12</f>
        <v>1924.37</v>
      </c>
    </row>
    <row r="12" spans="1:7" s="92" customFormat="1" ht="21" customHeight="1">
      <c r="A12" s="149"/>
      <c r="B12" s="22" t="s">
        <v>2</v>
      </c>
      <c r="C12" s="151" t="s">
        <v>187</v>
      </c>
      <c r="D12" s="151" t="s">
        <v>188</v>
      </c>
      <c r="E12" s="25" t="s">
        <v>290</v>
      </c>
      <c r="F12" s="37"/>
      <c r="G12" s="40">
        <f>G13</f>
        <v>1924.37</v>
      </c>
    </row>
    <row r="13" spans="1:7" s="92" customFormat="1" ht="27" customHeight="1">
      <c r="A13" s="149"/>
      <c r="B13" s="18" t="s">
        <v>32</v>
      </c>
      <c r="C13" s="4" t="s">
        <v>187</v>
      </c>
      <c r="D13" s="4" t="s">
        <v>188</v>
      </c>
      <c r="E13" s="25" t="s">
        <v>291</v>
      </c>
      <c r="F13" s="37"/>
      <c r="G13" s="40">
        <f>G14</f>
        <v>1924.37</v>
      </c>
    </row>
    <row r="14" spans="1:7" s="92" customFormat="1" ht="64.5" customHeight="1">
      <c r="A14" s="149"/>
      <c r="B14" s="18" t="s">
        <v>250</v>
      </c>
      <c r="C14" s="4" t="s">
        <v>187</v>
      </c>
      <c r="D14" s="4" t="s">
        <v>188</v>
      </c>
      <c r="E14" s="25" t="s">
        <v>291</v>
      </c>
      <c r="F14" s="37">
        <v>100</v>
      </c>
      <c r="G14" s="40">
        <f>'прил 4'!H17</f>
        <v>1924.37</v>
      </c>
    </row>
    <row r="15" spans="1:7" s="177" customFormat="1" ht="66" customHeight="1">
      <c r="A15" s="175"/>
      <c r="B15" s="226" t="s">
        <v>218</v>
      </c>
      <c r="C15" s="227" t="s">
        <v>187</v>
      </c>
      <c r="D15" s="227" t="s">
        <v>190</v>
      </c>
      <c r="E15" s="224"/>
      <c r="F15" s="221"/>
      <c r="G15" s="225">
        <f>G16</f>
        <v>2918.951</v>
      </c>
    </row>
    <row r="16" spans="1:7" ht="25.5" customHeight="1">
      <c r="A16" s="152"/>
      <c r="B16" s="22" t="s">
        <v>2</v>
      </c>
      <c r="C16" s="151" t="s">
        <v>187</v>
      </c>
      <c r="D16" s="151" t="s">
        <v>190</v>
      </c>
      <c r="E16" s="25" t="s">
        <v>290</v>
      </c>
      <c r="F16" s="37"/>
      <c r="G16" s="40">
        <f>G17</f>
        <v>2918.951</v>
      </c>
    </row>
    <row r="17" spans="1:7" ht="28.5" customHeight="1">
      <c r="A17" s="152"/>
      <c r="B17" s="18" t="s">
        <v>33</v>
      </c>
      <c r="C17" s="4" t="s">
        <v>187</v>
      </c>
      <c r="D17" s="4" t="s">
        <v>190</v>
      </c>
      <c r="E17" s="25" t="s">
        <v>292</v>
      </c>
      <c r="F17" s="37"/>
      <c r="G17" s="40">
        <f>G18+G19+G20</f>
        <v>2918.951</v>
      </c>
    </row>
    <row r="18" spans="1:7" ht="64.5" customHeight="1">
      <c r="A18" s="152"/>
      <c r="B18" s="18" t="s">
        <v>250</v>
      </c>
      <c r="C18" s="4" t="s">
        <v>187</v>
      </c>
      <c r="D18" s="4" t="s">
        <v>190</v>
      </c>
      <c r="E18" s="25" t="s">
        <v>292</v>
      </c>
      <c r="F18" s="37">
        <v>100</v>
      </c>
      <c r="G18" s="40">
        <f>'прил 4'!H21</f>
        <v>2311.501</v>
      </c>
    </row>
    <row r="19" spans="1:7" ht="37.5" customHeight="1">
      <c r="A19" s="152"/>
      <c r="B19" s="18" t="s">
        <v>252</v>
      </c>
      <c r="C19" s="4" t="s">
        <v>187</v>
      </c>
      <c r="D19" s="4" t="s">
        <v>190</v>
      </c>
      <c r="E19" s="25" t="s">
        <v>292</v>
      </c>
      <c r="F19" s="37">
        <v>200</v>
      </c>
      <c r="G19" s="40">
        <f>'прил 4'!H22</f>
        <v>602.45</v>
      </c>
    </row>
    <row r="20" spans="1:7" ht="26.25" customHeight="1">
      <c r="A20" s="152"/>
      <c r="B20" s="18" t="s">
        <v>253</v>
      </c>
      <c r="C20" s="4" t="s">
        <v>187</v>
      </c>
      <c r="D20" s="4" t="s">
        <v>190</v>
      </c>
      <c r="E20" s="25" t="s">
        <v>292</v>
      </c>
      <c r="F20" s="37">
        <v>800</v>
      </c>
      <c r="G20" s="40">
        <f>'прил 4'!H23</f>
        <v>5</v>
      </c>
    </row>
    <row r="21" spans="1:7" s="177" customFormat="1" ht="26.25" customHeight="1">
      <c r="A21" s="175"/>
      <c r="B21" s="228" t="s">
        <v>192</v>
      </c>
      <c r="C21" s="227" t="s">
        <v>187</v>
      </c>
      <c r="D21" s="227" t="s">
        <v>191</v>
      </c>
      <c r="E21" s="220"/>
      <c r="F21" s="229"/>
      <c r="G21" s="225">
        <f>G22</f>
        <v>10</v>
      </c>
    </row>
    <row r="22" spans="1:7" ht="26.25" customHeight="1">
      <c r="A22" s="152"/>
      <c r="B22" s="22" t="s">
        <v>2</v>
      </c>
      <c r="C22" s="4" t="s">
        <v>187</v>
      </c>
      <c r="D22" s="4" t="s">
        <v>191</v>
      </c>
      <c r="E22" s="25" t="s">
        <v>290</v>
      </c>
      <c r="F22" s="37"/>
      <c r="G22" s="40">
        <f>G23</f>
        <v>10</v>
      </c>
    </row>
    <row r="23" spans="1:7" ht="24.75" customHeight="1">
      <c r="A23" s="152"/>
      <c r="B23" s="9" t="s">
        <v>34</v>
      </c>
      <c r="C23" s="4" t="s">
        <v>187</v>
      </c>
      <c r="D23" s="4" t="s">
        <v>191</v>
      </c>
      <c r="E23" s="25" t="s">
        <v>293</v>
      </c>
      <c r="F23" s="37"/>
      <c r="G23" s="40">
        <f>G24</f>
        <v>10</v>
      </c>
    </row>
    <row r="24" spans="1:7" ht="24" customHeight="1">
      <c r="A24" s="152"/>
      <c r="B24" s="18" t="s">
        <v>253</v>
      </c>
      <c r="C24" s="4" t="s">
        <v>187</v>
      </c>
      <c r="D24" s="4" t="s">
        <v>191</v>
      </c>
      <c r="E24" s="25" t="s">
        <v>293</v>
      </c>
      <c r="F24" s="37">
        <v>800</v>
      </c>
      <c r="G24" s="40">
        <f>'прил 4'!H27</f>
        <v>10</v>
      </c>
    </row>
    <row r="25" spans="1:7" s="177" customFormat="1" ht="27.75" customHeight="1">
      <c r="A25" s="175"/>
      <c r="B25" s="228" t="s">
        <v>193</v>
      </c>
      <c r="C25" s="227" t="s">
        <v>187</v>
      </c>
      <c r="D25" s="227" t="s">
        <v>225</v>
      </c>
      <c r="E25" s="224"/>
      <c r="F25" s="221"/>
      <c r="G25" s="225">
        <f>G26+G32</f>
        <v>2522.85721</v>
      </c>
    </row>
    <row r="26" spans="1:7" ht="27.75" customHeight="1">
      <c r="A26" s="152"/>
      <c r="B26" s="22" t="s">
        <v>2</v>
      </c>
      <c r="C26" s="4" t="s">
        <v>187</v>
      </c>
      <c r="D26" s="4" t="s">
        <v>225</v>
      </c>
      <c r="E26" s="25" t="s">
        <v>290</v>
      </c>
      <c r="F26" s="37"/>
      <c r="G26" s="40">
        <f>G27+G35+G37</f>
        <v>2522.85721</v>
      </c>
    </row>
    <row r="27" spans="1:7" ht="40.5" customHeight="1">
      <c r="A27" s="152"/>
      <c r="B27" s="9" t="s">
        <v>35</v>
      </c>
      <c r="C27" s="4" t="s">
        <v>187</v>
      </c>
      <c r="D27" s="4" t="s">
        <v>225</v>
      </c>
      <c r="E27" s="25" t="s">
        <v>294</v>
      </c>
      <c r="F27" s="37"/>
      <c r="G27" s="40">
        <f>G28+G30+G31</f>
        <v>1908.4722100000001</v>
      </c>
    </row>
    <row r="28" spans="1:7" ht="63" customHeight="1">
      <c r="A28" s="152"/>
      <c r="B28" s="18" t="s">
        <v>250</v>
      </c>
      <c r="C28" s="4" t="s">
        <v>187</v>
      </c>
      <c r="D28" s="4" t="s">
        <v>225</v>
      </c>
      <c r="E28" s="25" t="s">
        <v>294</v>
      </c>
      <c r="F28" s="37">
        <v>100</v>
      </c>
      <c r="G28" s="40">
        <f>'прил 4'!H31</f>
        <v>1610.3526000000002</v>
      </c>
    </row>
    <row r="29" spans="1:7" ht="25.5" hidden="1">
      <c r="A29" s="152"/>
      <c r="B29" s="18" t="s">
        <v>252</v>
      </c>
      <c r="C29" s="4" t="s">
        <v>187</v>
      </c>
      <c r="D29" s="4" t="s">
        <v>225</v>
      </c>
      <c r="E29" s="25" t="s">
        <v>294</v>
      </c>
      <c r="F29" s="37">
        <v>200</v>
      </c>
      <c r="G29" s="40">
        <f>'[1]прил 4'!H33</f>
        <v>0</v>
      </c>
    </row>
    <row r="30" spans="1:7" ht="38.25" customHeight="1">
      <c r="A30" s="152"/>
      <c r="B30" s="22" t="s">
        <v>252</v>
      </c>
      <c r="C30" s="4" t="s">
        <v>187</v>
      </c>
      <c r="D30" s="4" t="s">
        <v>225</v>
      </c>
      <c r="E30" s="25" t="s">
        <v>294</v>
      </c>
      <c r="F30" s="37">
        <v>200</v>
      </c>
      <c r="G30" s="40">
        <f>'прил 4'!H32</f>
        <v>228.11961</v>
      </c>
    </row>
    <row r="31" spans="1:8" ht="23.25" customHeight="1">
      <c r="A31" s="152"/>
      <c r="B31" s="22" t="s">
        <v>253</v>
      </c>
      <c r="C31" s="7" t="s">
        <v>187</v>
      </c>
      <c r="D31" s="7" t="s">
        <v>225</v>
      </c>
      <c r="E31" s="25" t="s">
        <v>294</v>
      </c>
      <c r="F31" s="7" t="s">
        <v>255</v>
      </c>
      <c r="G31" s="109">
        <f>'прил 4'!H33</f>
        <v>70</v>
      </c>
      <c r="H31" s="54"/>
    </row>
    <row r="32" spans="1:8" ht="12.75" hidden="1">
      <c r="A32" s="152"/>
      <c r="B32" s="22" t="s">
        <v>3</v>
      </c>
      <c r="C32" s="7" t="s">
        <v>187</v>
      </c>
      <c r="D32" s="7" t="s">
        <v>225</v>
      </c>
      <c r="E32" s="25" t="s">
        <v>290</v>
      </c>
      <c r="F32" s="7"/>
      <c r="G32" s="109">
        <f>G33</f>
        <v>0</v>
      </c>
      <c r="H32" s="54"/>
    </row>
    <row r="33" spans="1:8" ht="63.75" hidden="1">
      <c r="A33" s="152"/>
      <c r="B33" s="64" t="s">
        <v>126</v>
      </c>
      <c r="C33" s="7" t="s">
        <v>187</v>
      </c>
      <c r="D33" s="7" t="s">
        <v>225</v>
      </c>
      <c r="E33" s="7" t="s">
        <v>127</v>
      </c>
      <c r="F33" s="7"/>
      <c r="G33" s="109">
        <f>G34</f>
        <v>0</v>
      </c>
      <c r="H33" s="54"/>
    </row>
    <row r="34" spans="1:8" ht="25.5" hidden="1">
      <c r="A34" s="152"/>
      <c r="B34" s="22" t="s">
        <v>252</v>
      </c>
      <c r="C34" s="7" t="s">
        <v>187</v>
      </c>
      <c r="D34" s="7" t="s">
        <v>225</v>
      </c>
      <c r="E34" s="7" t="s">
        <v>127</v>
      </c>
      <c r="F34" s="7" t="s">
        <v>254</v>
      </c>
      <c r="G34" s="109">
        <f>'прил 4'!H36</f>
        <v>0</v>
      </c>
      <c r="H34" s="54"/>
    </row>
    <row r="35" spans="1:7" ht="75" customHeight="1">
      <c r="A35" s="152"/>
      <c r="B35" s="9" t="s">
        <v>365</v>
      </c>
      <c r="C35" s="4" t="s">
        <v>187</v>
      </c>
      <c r="D35" s="4" t="s">
        <v>225</v>
      </c>
      <c r="E35" s="25" t="s">
        <v>304</v>
      </c>
      <c r="F35" s="37"/>
      <c r="G35" s="40">
        <f>G36</f>
        <v>20.5</v>
      </c>
    </row>
    <row r="36" spans="1:7" ht="36.75" customHeight="1">
      <c r="A36" s="152"/>
      <c r="B36" s="18" t="s">
        <v>252</v>
      </c>
      <c r="C36" s="4" t="s">
        <v>187</v>
      </c>
      <c r="D36" s="4" t="s">
        <v>225</v>
      </c>
      <c r="E36" s="25" t="s">
        <v>304</v>
      </c>
      <c r="F36" s="37">
        <v>200</v>
      </c>
      <c r="G36" s="40">
        <f>'прил 4'!H40</f>
        <v>20.5</v>
      </c>
    </row>
    <row r="37" spans="1:7" ht="35.25" customHeight="1">
      <c r="A37" s="152"/>
      <c r="B37" s="29" t="s">
        <v>36</v>
      </c>
      <c r="C37" s="4" t="s">
        <v>187</v>
      </c>
      <c r="D37" s="4" t="s">
        <v>225</v>
      </c>
      <c r="E37" s="25" t="s">
        <v>295</v>
      </c>
      <c r="F37" s="37"/>
      <c r="G37" s="40">
        <f>G38</f>
        <v>593.885</v>
      </c>
    </row>
    <row r="38" spans="1:7" ht="24" customHeight="1">
      <c r="A38" s="152"/>
      <c r="B38" s="22" t="s">
        <v>257</v>
      </c>
      <c r="C38" s="4" t="s">
        <v>187</v>
      </c>
      <c r="D38" s="4" t="s">
        <v>225</v>
      </c>
      <c r="E38" s="25" t="s">
        <v>295</v>
      </c>
      <c r="F38" s="37">
        <v>500</v>
      </c>
      <c r="G38" s="40">
        <f>'прил 4'!H43</f>
        <v>593.885</v>
      </c>
    </row>
    <row r="39" spans="1:7" s="177" customFormat="1" ht="35.25" customHeight="1">
      <c r="A39" s="171" t="s">
        <v>128</v>
      </c>
      <c r="B39" s="238" t="s">
        <v>194</v>
      </c>
      <c r="C39" s="220" t="s">
        <v>188</v>
      </c>
      <c r="D39" s="230"/>
      <c r="E39" s="231"/>
      <c r="F39" s="221"/>
      <c r="G39" s="232">
        <f>G40</f>
        <v>145.4</v>
      </c>
    </row>
    <row r="40" spans="1:7" s="177" customFormat="1" ht="24.75" customHeight="1">
      <c r="A40" s="175"/>
      <c r="B40" s="238" t="s">
        <v>195</v>
      </c>
      <c r="C40" s="227" t="s">
        <v>188</v>
      </c>
      <c r="D40" s="227" t="s">
        <v>189</v>
      </c>
      <c r="E40" s="231"/>
      <c r="F40" s="221"/>
      <c r="G40" s="232">
        <f>G41</f>
        <v>145.4</v>
      </c>
    </row>
    <row r="41" spans="1:7" ht="23.25" customHeight="1">
      <c r="A41" s="152"/>
      <c r="B41" s="29" t="s">
        <v>2</v>
      </c>
      <c r="C41" s="7" t="s">
        <v>188</v>
      </c>
      <c r="D41" s="7" t="s">
        <v>189</v>
      </c>
      <c r="E41" s="25" t="s">
        <v>290</v>
      </c>
      <c r="F41" s="7"/>
      <c r="G41" s="105">
        <f>G42</f>
        <v>145.4</v>
      </c>
    </row>
    <row r="42" spans="1:7" ht="42" customHeight="1">
      <c r="A42" s="152"/>
      <c r="B42" s="6" t="s">
        <v>37</v>
      </c>
      <c r="C42" s="7" t="s">
        <v>188</v>
      </c>
      <c r="D42" s="7" t="s">
        <v>189</v>
      </c>
      <c r="E42" s="7" t="s">
        <v>296</v>
      </c>
      <c r="F42" s="7"/>
      <c r="G42" s="105">
        <f>G43+G44</f>
        <v>145.4</v>
      </c>
    </row>
    <row r="43" spans="1:7" ht="63.75" customHeight="1">
      <c r="A43" s="152"/>
      <c r="B43" s="22" t="s">
        <v>250</v>
      </c>
      <c r="C43" s="7" t="s">
        <v>188</v>
      </c>
      <c r="D43" s="7" t="s">
        <v>189</v>
      </c>
      <c r="E43" s="7" t="s">
        <v>296</v>
      </c>
      <c r="F43" s="7" t="s">
        <v>251</v>
      </c>
      <c r="G43" s="105">
        <f>'прил 4'!H48</f>
        <v>138.3</v>
      </c>
    </row>
    <row r="44" spans="1:7" ht="36.75" customHeight="1">
      <c r="A44" s="152"/>
      <c r="B44" s="18" t="s">
        <v>252</v>
      </c>
      <c r="C44" s="7" t="s">
        <v>188</v>
      </c>
      <c r="D44" s="7" t="s">
        <v>189</v>
      </c>
      <c r="E44" s="7" t="s">
        <v>296</v>
      </c>
      <c r="F44" s="7" t="s">
        <v>254</v>
      </c>
      <c r="G44" s="105">
        <f>'прил 4'!H49</f>
        <v>7.1</v>
      </c>
    </row>
    <row r="45" spans="1:7" s="177" customFormat="1" ht="42" customHeight="1">
      <c r="A45" s="171" t="s">
        <v>38</v>
      </c>
      <c r="B45" s="233" t="s">
        <v>271</v>
      </c>
      <c r="C45" s="220" t="s">
        <v>189</v>
      </c>
      <c r="D45" s="224"/>
      <c r="E45" s="224"/>
      <c r="F45" s="221"/>
      <c r="G45" s="232">
        <f>G46+G63+G67</f>
        <v>472</v>
      </c>
    </row>
    <row r="46" spans="1:7" s="177" customFormat="1" ht="32.25" customHeight="1">
      <c r="A46" s="171"/>
      <c r="B46" s="234" t="s">
        <v>272</v>
      </c>
      <c r="C46" s="235" t="s">
        <v>189</v>
      </c>
      <c r="D46" s="235" t="s">
        <v>190</v>
      </c>
      <c r="E46" s="230"/>
      <c r="F46" s="236"/>
      <c r="G46" s="232">
        <f>G47+G50</f>
        <v>16</v>
      </c>
    </row>
    <row r="47" spans="1:7" ht="26.25" customHeight="1">
      <c r="A47" s="149"/>
      <c r="B47" s="29" t="s">
        <v>2</v>
      </c>
      <c r="C47" s="7" t="s">
        <v>189</v>
      </c>
      <c r="D47" s="7" t="s">
        <v>190</v>
      </c>
      <c r="E47" s="25" t="s">
        <v>290</v>
      </c>
      <c r="F47" s="7"/>
      <c r="G47" s="105">
        <f>G48</f>
        <v>1.2</v>
      </c>
    </row>
    <row r="48" spans="1:7" ht="51" customHeight="1">
      <c r="A48" s="149"/>
      <c r="B48" s="57" t="s">
        <v>320</v>
      </c>
      <c r="C48" s="7" t="s">
        <v>189</v>
      </c>
      <c r="D48" s="7" t="s">
        <v>190</v>
      </c>
      <c r="E48" s="4" t="s">
        <v>297</v>
      </c>
      <c r="F48" s="7"/>
      <c r="G48" s="105">
        <f>G49</f>
        <v>1.2</v>
      </c>
    </row>
    <row r="49" spans="1:7" ht="62.25" customHeight="1">
      <c r="A49" s="149"/>
      <c r="B49" s="22" t="s">
        <v>250</v>
      </c>
      <c r="C49" s="7" t="s">
        <v>189</v>
      </c>
      <c r="D49" s="7" t="s">
        <v>190</v>
      </c>
      <c r="E49" s="4" t="s">
        <v>297</v>
      </c>
      <c r="F49" s="7" t="s">
        <v>251</v>
      </c>
      <c r="G49" s="105">
        <f>'прил 4'!H54</f>
        <v>1.2</v>
      </c>
    </row>
    <row r="50" spans="1:7" ht="30" customHeight="1">
      <c r="A50" s="149"/>
      <c r="B50" s="29" t="s">
        <v>2</v>
      </c>
      <c r="C50" s="7" t="s">
        <v>189</v>
      </c>
      <c r="D50" s="7" t="s">
        <v>190</v>
      </c>
      <c r="E50" s="25" t="s">
        <v>290</v>
      </c>
      <c r="F50" s="7"/>
      <c r="G50" s="105">
        <f>G51</f>
        <v>14.8</v>
      </c>
    </row>
    <row r="51" spans="1:7" ht="89.25">
      <c r="A51" s="149"/>
      <c r="B51" s="57" t="s">
        <v>368</v>
      </c>
      <c r="C51" s="7" t="s">
        <v>189</v>
      </c>
      <c r="D51" s="7" t="s">
        <v>190</v>
      </c>
      <c r="E51" s="4" t="s">
        <v>298</v>
      </c>
      <c r="F51" s="7"/>
      <c r="G51" s="105">
        <f>G52</f>
        <v>14.8</v>
      </c>
    </row>
    <row r="52" spans="1:7" ht="62.25" customHeight="1">
      <c r="A52" s="149"/>
      <c r="B52" s="22" t="s">
        <v>250</v>
      </c>
      <c r="C52" s="7" t="s">
        <v>189</v>
      </c>
      <c r="D52" s="7" t="s">
        <v>190</v>
      </c>
      <c r="E52" s="4" t="s">
        <v>298</v>
      </c>
      <c r="F52" s="7" t="s">
        <v>251</v>
      </c>
      <c r="G52" s="105">
        <f>'прил 4'!H56</f>
        <v>14.8</v>
      </c>
    </row>
    <row r="53" spans="1:7" ht="25.5" hidden="1">
      <c r="A53" s="149"/>
      <c r="B53" s="145" t="s">
        <v>39</v>
      </c>
      <c r="C53" s="24" t="s">
        <v>189</v>
      </c>
      <c r="D53" s="24" t="s">
        <v>196</v>
      </c>
      <c r="E53" s="151"/>
      <c r="F53" s="37"/>
      <c r="G53" s="112">
        <f>G54</f>
        <v>0</v>
      </c>
    </row>
    <row r="54" spans="1:7" ht="25.5" hidden="1">
      <c r="A54" s="149"/>
      <c r="B54" s="41" t="s">
        <v>40</v>
      </c>
      <c r="C54" s="4" t="s">
        <v>189</v>
      </c>
      <c r="D54" s="4" t="s">
        <v>196</v>
      </c>
      <c r="E54" s="4" t="s">
        <v>41</v>
      </c>
      <c r="F54" s="7"/>
      <c r="G54" s="105">
        <f>G55+G57</f>
        <v>0</v>
      </c>
    </row>
    <row r="55" spans="1:7" ht="25.5" hidden="1">
      <c r="A55" s="149"/>
      <c r="B55" s="22" t="s">
        <v>42</v>
      </c>
      <c r="C55" s="7" t="s">
        <v>189</v>
      </c>
      <c r="D55" s="7" t="s">
        <v>196</v>
      </c>
      <c r="E55" s="7" t="s">
        <v>43</v>
      </c>
      <c r="F55" s="7"/>
      <c r="G55" s="105">
        <f>G56</f>
        <v>0</v>
      </c>
    </row>
    <row r="56" spans="1:7" ht="25.5" hidden="1">
      <c r="A56" s="149"/>
      <c r="B56" s="22" t="s">
        <v>252</v>
      </c>
      <c r="C56" s="7" t="s">
        <v>189</v>
      </c>
      <c r="D56" s="7" t="s">
        <v>196</v>
      </c>
      <c r="E56" s="7" t="s">
        <v>43</v>
      </c>
      <c r="F56" s="7" t="s">
        <v>254</v>
      </c>
      <c r="G56" s="105"/>
    </row>
    <row r="57" spans="1:7" ht="25.5" hidden="1">
      <c r="A57" s="149"/>
      <c r="B57" s="110" t="s">
        <v>44</v>
      </c>
      <c r="C57" s="7" t="s">
        <v>189</v>
      </c>
      <c r="D57" s="7" t="s">
        <v>196</v>
      </c>
      <c r="E57" s="7" t="s">
        <v>45</v>
      </c>
      <c r="F57" s="7"/>
      <c r="G57" s="105">
        <f>G58</f>
        <v>0</v>
      </c>
    </row>
    <row r="58" spans="1:7" ht="25.5" hidden="1">
      <c r="A58" s="152"/>
      <c r="B58" s="18" t="s">
        <v>252</v>
      </c>
      <c r="C58" s="7" t="s">
        <v>189</v>
      </c>
      <c r="D58" s="7" t="s">
        <v>196</v>
      </c>
      <c r="E58" s="7" t="s">
        <v>45</v>
      </c>
      <c r="F58" s="7" t="s">
        <v>254</v>
      </c>
      <c r="G58" s="105"/>
    </row>
    <row r="59" spans="1:7" ht="25.5" hidden="1">
      <c r="A59" s="152"/>
      <c r="B59" s="146" t="s">
        <v>46</v>
      </c>
      <c r="C59" s="8" t="s">
        <v>189</v>
      </c>
      <c r="D59" s="8" t="s">
        <v>47</v>
      </c>
      <c r="E59" s="8"/>
      <c r="F59" s="7"/>
      <c r="G59" s="112">
        <f>G60</f>
        <v>0</v>
      </c>
    </row>
    <row r="60" spans="1:7" ht="25.5" hidden="1">
      <c r="A60" s="152"/>
      <c r="B60" s="18" t="s">
        <v>48</v>
      </c>
      <c r="C60" s="7" t="s">
        <v>189</v>
      </c>
      <c r="D60" s="7" t="s">
        <v>47</v>
      </c>
      <c r="E60" s="7" t="s">
        <v>49</v>
      </c>
      <c r="F60" s="7"/>
      <c r="G60" s="105">
        <f>G61</f>
        <v>0</v>
      </c>
    </row>
    <row r="61" spans="1:7" ht="51" hidden="1">
      <c r="A61" s="152"/>
      <c r="B61" s="18" t="s">
        <v>347</v>
      </c>
      <c r="C61" s="7" t="s">
        <v>189</v>
      </c>
      <c r="D61" s="7" t="s">
        <v>47</v>
      </c>
      <c r="E61" s="7" t="s">
        <v>50</v>
      </c>
      <c r="F61" s="7"/>
      <c r="G61" s="105">
        <f>G62</f>
        <v>0</v>
      </c>
    </row>
    <row r="62" spans="1:7" ht="25.5" hidden="1">
      <c r="A62" s="152"/>
      <c r="B62" s="18" t="s">
        <v>252</v>
      </c>
      <c r="C62" s="7" t="s">
        <v>189</v>
      </c>
      <c r="D62" s="7" t="s">
        <v>47</v>
      </c>
      <c r="E62" s="7" t="s">
        <v>50</v>
      </c>
      <c r="F62" s="7" t="s">
        <v>254</v>
      </c>
      <c r="G62" s="105"/>
    </row>
    <row r="63" spans="1:7" ht="58.5" customHeight="1">
      <c r="A63" s="152"/>
      <c r="B63" s="226" t="s">
        <v>287</v>
      </c>
      <c r="C63" s="235" t="s">
        <v>189</v>
      </c>
      <c r="D63" s="235" t="s">
        <v>5</v>
      </c>
      <c r="E63" s="235"/>
      <c r="F63" s="235"/>
      <c r="G63" s="232">
        <f>G64</f>
        <v>350</v>
      </c>
    </row>
    <row r="64" spans="1:7" ht="26.25" customHeight="1">
      <c r="A64" s="152"/>
      <c r="B64" s="39" t="s">
        <v>2</v>
      </c>
      <c r="C64" s="7" t="s">
        <v>189</v>
      </c>
      <c r="D64" s="7" t="s">
        <v>5</v>
      </c>
      <c r="E64" s="7" t="s">
        <v>290</v>
      </c>
      <c r="F64" s="7"/>
      <c r="G64" s="105">
        <f>G65</f>
        <v>350</v>
      </c>
    </row>
    <row r="65" spans="1:7" ht="54.75" customHeight="1">
      <c r="A65" s="152"/>
      <c r="B65" s="39" t="s">
        <v>305</v>
      </c>
      <c r="C65" s="7" t="s">
        <v>189</v>
      </c>
      <c r="D65" s="7" t="s">
        <v>5</v>
      </c>
      <c r="E65" s="7" t="s">
        <v>306</v>
      </c>
      <c r="F65" s="7"/>
      <c r="G65" s="105">
        <f>G66</f>
        <v>350</v>
      </c>
    </row>
    <row r="66" spans="1:7" ht="40.5" customHeight="1">
      <c r="A66" s="152"/>
      <c r="B66" s="22" t="s">
        <v>252</v>
      </c>
      <c r="C66" s="7" t="s">
        <v>189</v>
      </c>
      <c r="D66" s="7" t="s">
        <v>5</v>
      </c>
      <c r="E66" s="7" t="s">
        <v>306</v>
      </c>
      <c r="F66" s="7" t="s">
        <v>254</v>
      </c>
      <c r="G66" s="105">
        <f>'прил 4'!H60</f>
        <v>350</v>
      </c>
    </row>
    <row r="67" spans="1:7" ht="27.75" customHeight="1">
      <c r="A67" s="152"/>
      <c r="B67" s="237" t="s">
        <v>264</v>
      </c>
      <c r="C67" s="235" t="s">
        <v>189</v>
      </c>
      <c r="D67" s="235" t="s">
        <v>196</v>
      </c>
      <c r="E67" s="235"/>
      <c r="F67" s="235"/>
      <c r="G67" s="232">
        <f>G68</f>
        <v>106</v>
      </c>
    </row>
    <row r="68" spans="1:7" ht="26.25" customHeight="1">
      <c r="A68" s="152"/>
      <c r="B68" s="39" t="s">
        <v>2</v>
      </c>
      <c r="C68" s="7" t="s">
        <v>308</v>
      </c>
      <c r="D68" s="7" t="s">
        <v>196</v>
      </c>
      <c r="E68" s="7" t="s">
        <v>290</v>
      </c>
      <c r="F68" s="7"/>
      <c r="G68" s="105">
        <f>G69</f>
        <v>106</v>
      </c>
    </row>
    <row r="69" spans="1:7" ht="39" customHeight="1">
      <c r="A69" s="152"/>
      <c r="B69" s="39" t="s">
        <v>307</v>
      </c>
      <c r="C69" s="7" t="s">
        <v>308</v>
      </c>
      <c r="D69" s="7" t="s">
        <v>196</v>
      </c>
      <c r="E69" s="7" t="s">
        <v>289</v>
      </c>
      <c r="F69" s="7"/>
      <c r="G69" s="105">
        <f>G70</f>
        <v>106</v>
      </c>
    </row>
    <row r="70" spans="1:7" ht="41.25" customHeight="1">
      <c r="A70" s="152"/>
      <c r="B70" s="22" t="s">
        <v>252</v>
      </c>
      <c r="C70" s="7" t="s">
        <v>308</v>
      </c>
      <c r="D70" s="7" t="s">
        <v>196</v>
      </c>
      <c r="E70" s="7" t="s">
        <v>289</v>
      </c>
      <c r="F70" s="7" t="s">
        <v>254</v>
      </c>
      <c r="G70" s="105">
        <f>'прил 4'!H64</f>
        <v>106</v>
      </c>
    </row>
    <row r="71" spans="1:7" s="177" customFormat="1" ht="29.25" customHeight="1">
      <c r="A71" s="171" t="s">
        <v>51</v>
      </c>
      <c r="B71" s="238" t="s">
        <v>273</v>
      </c>
      <c r="C71" s="227" t="s">
        <v>190</v>
      </c>
      <c r="D71" s="230"/>
      <c r="E71" s="230"/>
      <c r="F71" s="221"/>
      <c r="G71" s="232">
        <f>G72+G84</f>
        <v>914.65013</v>
      </c>
    </row>
    <row r="72" spans="1:7" s="177" customFormat="1" ht="31.5" customHeight="1">
      <c r="A72" s="171"/>
      <c r="B72" s="239" t="s">
        <v>4</v>
      </c>
      <c r="C72" s="227" t="s">
        <v>190</v>
      </c>
      <c r="D72" s="227" t="s">
        <v>5</v>
      </c>
      <c r="E72" s="240"/>
      <c r="F72" s="227"/>
      <c r="G72" s="232">
        <f>G73+G76</f>
        <v>609.65013</v>
      </c>
    </row>
    <row r="73" spans="1:7" ht="24.75" customHeight="1">
      <c r="A73" s="149"/>
      <c r="B73" s="22" t="s">
        <v>2</v>
      </c>
      <c r="C73" s="7" t="s">
        <v>190</v>
      </c>
      <c r="D73" s="7" t="s">
        <v>5</v>
      </c>
      <c r="E73" s="25" t="s">
        <v>290</v>
      </c>
      <c r="F73" s="7"/>
      <c r="G73" s="105">
        <f>G74</f>
        <v>609.65013</v>
      </c>
    </row>
    <row r="74" spans="1:7" ht="28.5" customHeight="1">
      <c r="A74" s="149"/>
      <c r="B74" s="18" t="s">
        <v>52</v>
      </c>
      <c r="C74" s="7" t="s">
        <v>190</v>
      </c>
      <c r="D74" s="7" t="s">
        <v>5</v>
      </c>
      <c r="E74" s="7" t="s">
        <v>299</v>
      </c>
      <c r="F74" s="7"/>
      <c r="G74" s="105">
        <f>G75</f>
        <v>609.65013</v>
      </c>
    </row>
    <row r="75" spans="1:98" s="153" customFormat="1" ht="38.25" customHeight="1">
      <c r="A75" s="149"/>
      <c r="B75" s="22" t="s">
        <v>252</v>
      </c>
      <c r="C75" s="7" t="s">
        <v>190</v>
      </c>
      <c r="D75" s="7" t="s">
        <v>5</v>
      </c>
      <c r="E75" s="7" t="s">
        <v>299</v>
      </c>
      <c r="F75" s="7" t="s">
        <v>254</v>
      </c>
      <c r="G75" s="105">
        <f>'прил 4'!H72</f>
        <v>609.65013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</row>
    <row r="76" spans="1:7" s="154" customFormat="1" ht="63.75" hidden="1">
      <c r="A76" s="241"/>
      <c r="B76" s="47" t="s">
        <v>53</v>
      </c>
      <c r="C76" s="7" t="s">
        <v>190</v>
      </c>
      <c r="D76" s="7" t="s">
        <v>5</v>
      </c>
      <c r="E76" s="8" t="s">
        <v>54</v>
      </c>
      <c r="F76" s="4"/>
      <c r="G76" s="105">
        <f>G77</f>
        <v>0</v>
      </c>
    </row>
    <row r="77" spans="1:7" s="154" customFormat="1" ht="25.5" hidden="1">
      <c r="A77" s="241"/>
      <c r="B77" s="22" t="s">
        <v>55</v>
      </c>
      <c r="C77" s="7" t="s">
        <v>190</v>
      </c>
      <c r="D77" s="7" t="s">
        <v>5</v>
      </c>
      <c r="E77" s="7" t="s">
        <v>56</v>
      </c>
      <c r="F77" s="4"/>
      <c r="G77" s="105">
        <f>G80+G82+G78</f>
        <v>0</v>
      </c>
    </row>
    <row r="78" spans="1:7" s="154" customFormat="1" ht="12.75" hidden="1">
      <c r="A78" s="241"/>
      <c r="B78" s="42" t="s">
        <v>57</v>
      </c>
      <c r="C78" s="7" t="s">
        <v>190</v>
      </c>
      <c r="D78" s="7" t="s">
        <v>5</v>
      </c>
      <c r="E78" s="7" t="s">
        <v>58</v>
      </c>
      <c r="F78" s="4"/>
      <c r="G78" s="105">
        <f>G79</f>
        <v>0</v>
      </c>
    </row>
    <row r="79" spans="1:7" s="154" customFormat="1" ht="25.5" hidden="1">
      <c r="A79" s="241"/>
      <c r="B79" s="22" t="s">
        <v>252</v>
      </c>
      <c r="C79" s="7" t="s">
        <v>190</v>
      </c>
      <c r="D79" s="7" t="s">
        <v>5</v>
      </c>
      <c r="E79" s="7" t="s">
        <v>58</v>
      </c>
      <c r="F79" s="4" t="s">
        <v>254</v>
      </c>
      <c r="G79" s="105"/>
    </row>
    <row r="80" spans="1:7" s="154" customFormat="1" ht="25.5" hidden="1">
      <c r="A80" s="241"/>
      <c r="B80" s="22" t="s">
        <v>42</v>
      </c>
      <c r="C80" s="7" t="s">
        <v>190</v>
      </c>
      <c r="D80" s="7" t="s">
        <v>5</v>
      </c>
      <c r="E80" s="7" t="s">
        <v>59</v>
      </c>
      <c r="F80" s="4"/>
      <c r="G80" s="105">
        <f>G81</f>
        <v>0</v>
      </c>
    </row>
    <row r="81" spans="1:7" s="154" customFormat="1" ht="25.5" hidden="1">
      <c r="A81" s="241"/>
      <c r="B81" s="22" t="s">
        <v>252</v>
      </c>
      <c r="C81" s="7" t="s">
        <v>190</v>
      </c>
      <c r="D81" s="7" t="s">
        <v>5</v>
      </c>
      <c r="E81" s="7" t="s">
        <v>59</v>
      </c>
      <c r="F81" s="4" t="s">
        <v>254</v>
      </c>
      <c r="G81" s="105"/>
    </row>
    <row r="82" spans="1:7" s="154" customFormat="1" ht="25.5" hidden="1">
      <c r="A82" s="241"/>
      <c r="B82" s="42" t="s">
        <v>60</v>
      </c>
      <c r="C82" s="7" t="s">
        <v>190</v>
      </c>
      <c r="D82" s="7" t="s">
        <v>5</v>
      </c>
      <c r="E82" s="7" t="s">
        <v>61</v>
      </c>
      <c r="F82" s="242"/>
      <c r="G82" s="105">
        <f>G83</f>
        <v>0</v>
      </c>
    </row>
    <row r="83" spans="1:7" s="154" customFormat="1" ht="25.5" hidden="1">
      <c r="A83" s="241"/>
      <c r="B83" s="22" t="s">
        <v>252</v>
      </c>
      <c r="C83" s="7" t="s">
        <v>190</v>
      </c>
      <c r="D83" s="7" t="s">
        <v>5</v>
      </c>
      <c r="E83" s="7" t="s">
        <v>61</v>
      </c>
      <c r="F83" s="4" t="s">
        <v>254</v>
      </c>
      <c r="G83" s="105"/>
    </row>
    <row r="84" spans="1:7" ht="30.75" customHeight="1">
      <c r="A84" s="149"/>
      <c r="B84" s="239" t="s">
        <v>274</v>
      </c>
      <c r="C84" s="227" t="s">
        <v>190</v>
      </c>
      <c r="D84" s="227" t="s">
        <v>275</v>
      </c>
      <c r="E84" s="237"/>
      <c r="F84" s="227"/>
      <c r="G84" s="232">
        <f>G85+G96+G100</f>
        <v>305</v>
      </c>
    </row>
    <row r="85" spans="1:7" ht="26.25" customHeight="1">
      <c r="A85" s="149"/>
      <c r="B85" s="22" t="s">
        <v>2</v>
      </c>
      <c r="C85" s="4" t="s">
        <v>190</v>
      </c>
      <c r="D85" s="4" t="s">
        <v>275</v>
      </c>
      <c r="E85" s="25" t="s">
        <v>290</v>
      </c>
      <c r="F85" s="4"/>
      <c r="G85" s="105">
        <f>G86</f>
        <v>300</v>
      </c>
    </row>
    <row r="86" spans="1:7" ht="39.75" customHeight="1">
      <c r="A86" s="149"/>
      <c r="B86" s="22" t="s">
        <v>62</v>
      </c>
      <c r="C86" s="4" t="s">
        <v>190</v>
      </c>
      <c r="D86" s="4" t="s">
        <v>275</v>
      </c>
      <c r="E86" s="25" t="s">
        <v>314</v>
      </c>
      <c r="F86" s="4"/>
      <c r="G86" s="105">
        <f>G87</f>
        <v>300</v>
      </c>
    </row>
    <row r="87" spans="1:7" ht="42" customHeight="1">
      <c r="A87" s="149"/>
      <c r="B87" s="22" t="s">
        <v>252</v>
      </c>
      <c r="C87" s="4" t="s">
        <v>190</v>
      </c>
      <c r="D87" s="4" t="s">
        <v>275</v>
      </c>
      <c r="E87" s="25" t="s">
        <v>314</v>
      </c>
      <c r="F87" s="4" t="s">
        <v>254</v>
      </c>
      <c r="G87" s="105">
        <f>'прил 4'!H86</f>
        <v>300</v>
      </c>
    </row>
    <row r="88" spans="1:7" ht="63.75" hidden="1">
      <c r="A88" s="149"/>
      <c r="B88" s="41" t="s">
        <v>53</v>
      </c>
      <c r="C88" s="4" t="s">
        <v>190</v>
      </c>
      <c r="D88" s="4" t="s">
        <v>275</v>
      </c>
      <c r="E88" s="7" t="s">
        <v>54</v>
      </c>
      <c r="F88" s="4"/>
      <c r="G88" s="105">
        <f>G89</f>
        <v>0</v>
      </c>
    </row>
    <row r="89" spans="1:7" ht="25.5" hidden="1">
      <c r="A89" s="149"/>
      <c r="B89" s="41" t="s">
        <v>63</v>
      </c>
      <c r="C89" s="4" t="s">
        <v>190</v>
      </c>
      <c r="D89" s="7" t="s">
        <v>275</v>
      </c>
      <c r="E89" s="7" t="s">
        <v>64</v>
      </c>
      <c r="F89" s="7"/>
      <c r="G89" s="105">
        <f>G92+G94+G90</f>
        <v>0</v>
      </c>
    </row>
    <row r="90" spans="1:7" ht="25.5" hidden="1">
      <c r="A90" s="149"/>
      <c r="B90" s="41" t="s">
        <v>65</v>
      </c>
      <c r="C90" s="4" t="s">
        <v>190</v>
      </c>
      <c r="D90" s="7" t="s">
        <v>275</v>
      </c>
      <c r="E90" s="7" t="s">
        <v>66</v>
      </c>
      <c r="F90" s="7"/>
      <c r="G90" s="105">
        <f>G91</f>
        <v>0</v>
      </c>
    </row>
    <row r="91" spans="1:7" ht="25.5" hidden="1">
      <c r="A91" s="149"/>
      <c r="B91" s="22" t="s">
        <v>252</v>
      </c>
      <c r="C91" s="4" t="s">
        <v>190</v>
      </c>
      <c r="D91" s="7" t="s">
        <v>275</v>
      </c>
      <c r="E91" s="7" t="s">
        <v>66</v>
      </c>
      <c r="F91" s="7" t="s">
        <v>254</v>
      </c>
      <c r="G91" s="105"/>
    </row>
    <row r="92" spans="1:7" ht="25.5" hidden="1">
      <c r="A92" s="149"/>
      <c r="B92" s="22" t="s">
        <v>42</v>
      </c>
      <c r="C92" s="7" t="s">
        <v>190</v>
      </c>
      <c r="D92" s="7" t="s">
        <v>275</v>
      </c>
      <c r="E92" s="7" t="s">
        <v>67</v>
      </c>
      <c r="F92" s="4"/>
      <c r="G92" s="105">
        <f>G93</f>
        <v>0</v>
      </c>
    </row>
    <row r="93" spans="1:7" ht="25.5" hidden="1">
      <c r="A93" s="149"/>
      <c r="B93" s="22" t="s">
        <v>252</v>
      </c>
      <c r="C93" s="7" t="s">
        <v>190</v>
      </c>
      <c r="D93" s="7" t="s">
        <v>275</v>
      </c>
      <c r="E93" s="7" t="s">
        <v>67</v>
      </c>
      <c r="F93" s="4" t="s">
        <v>254</v>
      </c>
      <c r="G93" s="105"/>
    </row>
    <row r="94" spans="1:7" ht="12.75" hidden="1">
      <c r="A94" s="149"/>
      <c r="B94" s="42" t="s">
        <v>68</v>
      </c>
      <c r="C94" s="7" t="s">
        <v>190</v>
      </c>
      <c r="D94" s="7" t="s">
        <v>275</v>
      </c>
      <c r="E94" s="7" t="s">
        <v>69</v>
      </c>
      <c r="F94" s="4"/>
      <c r="G94" s="105">
        <f>G95</f>
        <v>0</v>
      </c>
    </row>
    <row r="95" spans="1:7" ht="25.5" hidden="1">
      <c r="A95" s="149"/>
      <c r="B95" s="22" t="s">
        <v>252</v>
      </c>
      <c r="C95" s="7" t="s">
        <v>190</v>
      </c>
      <c r="D95" s="7" t="s">
        <v>275</v>
      </c>
      <c r="E95" s="7" t="s">
        <v>69</v>
      </c>
      <c r="F95" s="4" t="s">
        <v>254</v>
      </c>
      <c r="G95" s="105"/>
    </row>
    <row r="96" spans="1:7" ht="57.75" customHeight="1">
      <c r="A96" s="149"/>
      <c r="B96" s="208" t="s">
        <v>339</v>
      </c>
      <c r="C96" s="7" t="s">
        <v>190</v>
      </c>
      <c r="D96" s="7" t="s">
        <v>275</v>
      </c>
      <c r="E96" s="8" t="s">
        <v>337</v>
      </c>
      <c r="F96" s="7"/>
      <c r="G96" s="105">
        <f>G97</f>
        <v>5</v>
      </c>
    </row>
    <row r="97" spans="1:7" ht="41.25" customHeight="1">
      <c r="A97" s="149"/>
      <c r="B97" s="209" t="s">
        <v>350</v>
      </c>
      <c r="C97" s="7" t="s">
        <v>190</v>
      </c>
      <c r="D97" s="7" t="s">
        <v>275</v>
      </c>
      <c r="E97" s="7" t="s">
        <v>340</v>
      </c>
      <c r="F97" s="7"/>
      <c r="G97" s="105">
        <f>G98</f>
        <v>5</v>
      </c>
    </row>
    <row r="98" spans="1:7" ht="54.75" customHeight="1">
      <c r="A98" s="149"/>
      <c r="B98" s="209" t="s">
        <v>338</v>
      </c>
      <c r="C98" s="7" t="s">
        <v>190</v>
      </c>
      <c r="D98" s="7" t="s">
        <v>275</v>
      </c>
      <c r="E98" s="7" t="s">
        <v>341</v>
      </c>
      <c r="F98" s="7"/>
      <c r="G98" s="105">
        <f>G99</f>
        <v>5</v>
      </c>
    </row>
    <row r="99" spans="1:7" ht="38.25" customHeight="1">
      <c r="A99" s="149"/>
      <c r="B99" s="209" t="s">
        <v>252</v>
      </c>
      <c r="C99" s="7" t="s">
        <v>190</v>
      </c>
      <c r="D99" s="7" t="s">
        <v>275</v>
      </c>
      <c r="E99" s="7" t="s">
        <v>341</v>
      </c>
      <c r="F99" s="7" t="s">
        <v>254</v>
      </c>
      <c r="G99" s="105">
        <f>'прил 4'!H100</f>
        <v>5</v>
      </c>
    </row>
    <row r="100" spans="1:7" ht="51" hidden="1">
      <c r="A100" s="149"/>
      <c r="B100" s="210" t="s">
        <v>378</v>
      </c>
      <c r="C100" s="211" t="s">
        <v>190</v>
      </c>
      <c r="D100" s="211" t="s">
        <v>275</v>
      </c>
      <c r="E100" s="211" t="s">
        <v>379</v>
      </c>
      <c r="F100" s="8"/>
      <c r="G100" s="112">
        <f>G101</f>
        <v>0</v>
      </c>
    </row>
    <row r="101" spans="1:7" ht="25.5" hidden="1">
      <c r="A101" s="149"/>
      <c r="B101" s="209" t="s">
        <v>380</v>
      </c>
      <c r="C101" s="212" t="s">
        <v>190</v>
      </c>
      <c r="D101" s="212" t="s">
        <v>275</v>
      </c>
      <c r="E101" s="212" t="s">
        <v>381</v>
      </c>
      <c r="F101" s="7"/>
      <c r="G101" s="105">
        <f>G105+G102</f>
        <v>0</v>
      </c>
    </row>
    <row r="102" spans="1:7" ht="38.25" hidden="1">
      <c r="A102" s="149"/>
      <c r="B102" s="209" t="s">
        <v>418</v>
      </c>
      <c r="C102" s="212" t="s">
        <v>190</v>
      </c>
      <c r="D102" s="212" t="s">
        <v>275</v>
      </c>
      <c r="E102" s="212" t="s">
        <v>388</v>
      </c>
      <c r="F102" s="7"/>
      <c r="G102" s="105">
        <f>G103</f>
        <v>0</v>
      </c>
    </row>
    <row r="103" spans="1:7" ht="89.25" hidden="1">
      <c r="A103" s="149"/>
      <c r="B103" s="209" t="s">
        <v>419</v>
      </c>
      <c r="C103" s="212" t="s">
        <v>190</v>
      </c>
      <c r="D103" s="212" t="s">
        <v>275</v>
      </c>
      <c r="E103" s="212" t="s">
        <v>389</v>
      </c>
      <c r="F103" s="7"/>
      <c r="G103" s="105">
        <f>G104</f>
        <v>0</v>
      </c>
    </row>
    <row r="104" spans="1:7" ht="25.5" hidden="1">
      <c r="A104" s="149"/>
      <c r="B104" s="22" t="s">
        <v>252</v>
      </c>
      <c r="C104" s="212" t="s">
        <v>190</v>
      </c>
      <c r="D104" s="212" t="s">
        <v>275</v>
      </c>
      <c r="E104" s="212" t="s">
        <v>389</v>
      </c>
      <c r="F104" s="7" t="s">
        <v>254</v>
      </c>
      <c r="G104" s="105">
        <f>'прил 4'!H105</f>
        <v>0</v>
      </c>
    </row>
    <row r="105" spans="1:7" ht="38.25" hidden="1">
      <c r="A105" s="149"/>
      <c r="B105" s="209" t="s">
        <v>420</v>
      </c>
      <c r="C105" s="212" t="s">
        <v>190</v>
      </c>
      <c r="D105" s="212" t="s">
        <v>275</v>
      </c>
      <c r="E105" s="212" t="s">
        <v>382</v>
      </c>
      <c r="F105" s="7"/>
      <c r="G105" s="105">
        <f>G106</f>
        <v>0</v>
      </c>
    </row>
    <row r="106" spans="1:7" ht="89.25" hidden="1">
      <c r="A106" s="149"/>
      <c r="B106" s="209" t="s">
        <v>419</v>
      </c>
      <c r="C106" s="212" t="s">
        <v>190</v>
      </c>
      <c r="D106" s="212" t="s">
        <v>275</v>
      </c>
      <c r="E106" s="212" t="s">
        <v>383</v>
      </c>
      <c r="F106" s="7"/>
      <c r="G106" s="105">
        <f>G107</f>
        <v>0</v>
      </c>
    </row>
    <row r="107" spans="1:7" ht="25.5" hidden="1">
      <c r="A107" s="149"/>
      <c r="B107" s="22" t="s">
        <v>252</v>
      </c>
      <c r="C107" s="7" t="s">
        <v>190</v>
      </c>
      <c r="D107" s="7" t="s">
        <v>275</v>
      </c>
      <c r="E107" s="212" t="s">
        <v>383</v>
      </c>
      <c r="F107" s="7" t="s">
        <v>254</v>
      </c>
      <c r="G107" s="105">
        <f>'прил 4'!H108</f>
        <v>0</v>
      </c>
    </row>
    <row r="108" spans="1:7" s="177" customFormat="1" ht="30.75" customHeight="1">
      <c r="A108" s="171" t="s">
        <v>82</v>
      </c>
      <c r="B108" s="228" t="s">
        <v>199</v>
      </c>
      <c r="C108" s="220" t="s">
        <v>197</v>
      </c>
      <c r="D108" s="230"/>
      <c r="E108" s="231"/>
      <c r="F108" s="230"/>
      <c r="G108" s="232">
        <f>G109+G125+G138+G144</f>
        <v>1558.822</v>
      </c>
    </row>
    <row r="109" spans="1:7" s="177" customFormat="1" ht="27.75" customHeight="1">
      <c r="A109" s="171"/>
      <c r="B109" s="239" t="s">
        <v>200</v>
      </c>
      <c r="C109" s="227" t="s">
        <v>197</v>
      </c>
      <c r="D109" s="227" t="s">
        <v>187</v>
      </c>
      <c r="E109" s="231"/>
      <c r="F109" s="230"/>
      <c r="G109" s="232">
        <f>G110+G113</f>
        <v>208.552</v>
      </c>
    </row>
    <row r="110" spans="1:7" ht="27.75" customHeight="1">
      <c r="A110" s="149"/>
      <c r="B110" s="22" t="s">
        <v>2</v>
      </c>
      <c r="C110" s="4" t="s">
        <v>197</v>
      </c>
      <c r="D110" s="4" t="s">
        <v>187</v>
      </c>
      <c r="E110" s="25" t="s">
        <v>290</v>
      </c>
      <c r="F110" s="4"/>
      <c r="G110" s="105">
        <f>G111+G120</f>
        <v>208.552</v>
      </c>
    </row>
    <row r="111" spans="1:7" ht="27.75" customHeight="1">
      <c r="A111" s="149"/>
      <c r="B111" s="22" t="s">
        <v>323</v>
      </c>
      <c r="C111" s="7" t="s">
        <v>197</v>
      </c>
      <c r="D111" s="7" t="s">
        <v>187</v>
      </c>
      <c r="E111" s="7" t="s">
        <v>309</v>
      </c>
      <c r="F111" s="4"/>
      <c r="G111" s="105">
        <f>G112</f>
        <v>208.552</v>
      </c>
    </row>
    <row r="112" spans="1:7" ht="41.25" customHeight="1">
      <c r="A112" s="149"/>
      <c r="B112" s="22" t="s">
        <v>252</v>
      </c>
      <c r="C112" s="7" t="s">
        <v>197</v>
      </c>
      <c r="D112" s="7" t="s">
        <v>187</v>
      </c>
      <c r="E112" s="7" t="s">
        <v>309</v>
      </c>
      <c r="F112" s="4" t="s">
        <v>254</v>
      </c>
      <c r="G112" s="105">
        <f>'прил 4'!H115</f>
        <v>208.552</v>
      </c>
    </row>
    <row r="113" spans="1:7" ht="38.25" hidden="1">
      <c r="A113" s="149"/>
      <c r="B113" s="47" t="s">
        <v>142</v>
      </c>
      <c r="C113" s="7" t="s">
        <v>197</v>
      </c>
      <c r="D113" s="7" t="s">
        <v>187</v>
      </c>
      <c r="E113" s="8" t="s">
        <v>109</v>
      </c>
      <c r="F113" s="8"/>
      <c r="G113" s="105">
        <f>G115+G118</f>
        <v>0</v>
      </c>
    </row>
    <row r="114" spans="1:7" ht="24.75" customHeight="1" hidden="1">
      <c r="A114" s="149"/>
      <c r="B114" s="41" t="s">
        <v>348</v>
      </c>
      <c r="C114" s="7" t="s">
        <v>197</v>
      </c>
      <c r="D114" s="7" t="s">
        <v>187</v>
      </c>
      <c r="E114" s="7" t="s">
        <v>49</v>
      </c>
      <c r="F114" s="8"/>
      <c r="G114" s="105">
        <f>G115</f>
        <v>0</v>
      </c>
    </row>
    <row r="115" spans="1:7" ht="38.25" hidden="1">
      <c r="A115" s="149"/>
      <c r="B115" s="41" t="s">
        <v>21</v>
      </c>
      <c r="C115" s="7" t="s">
        <v>197</v>
      </c>
      <c r="D115" s="7" t="s">
        <v>187</v>
      </c>
      <c r="E115" s="7" t="s">
        <v>143</v>
      </c>
      <c r="F115" s="7"/>
      <c r="G115" s="105">
        <f>G116</f>
        <v>0</v>
      </c>
    </row>
    <row r="116" spans="1:7" ht="25.5" hidden="1">
      <c r="A116" s="149"/>
      <c r="B116" s="57" t="s">
        <v>72</v>
      </c>
      <c r="C116" s="7" t="s">
        <v>197</v>
      </c>
      <c r="D116" s="7" t="s">
        <v>187</v>
      </c>
      <c r="E116" s="7" t="s">
        <v>143</v>
      </c>
      <c r="F116" s="7" t="s">
        <v>73</v>
      </c>
      <c r="G116" s="40">
        <f>'прил 4'!H124</f>
        <v>0</v>
      </c>
    </row>
    <row r="117" spans="1:7" ht="40.5" customHeight="1" hidden="1">
      <c r="A117" s="149"/>
      <c r="B117" s="57" t="s">
        <v>22</v>
      </c>
      <c r="C117" s="7" t="s">
        <v>197</v>
      </c>
      <c r="D117" s="7" t="s">
        <v>187</v>
      </c>
      <c r="E117" s="7" t="s">
        <v>49</v>
      </c>
      <c r="F117" s="7"/>
      <c r="G117" s="40">
        <f>G118</f>
        <v>0</v>
      </c>
    </row>
    <row r="118" spans="1:7" ht="38.25" hidden="1">
      <c r="A118" s="149"/>
      <c r="B118" s="41" t="s">
        <v>23</v>
      </c>
      <c r="C118" s="7" t="s">
        <v>197</v>
      </c>
      <c r="D118" s="7" t="s">
        <v>187</v>
      </c>
      <c r="E118" s="7" t="s">
        <v>145</v>
      </c>
      <c r="F118" s="7"/>
      <c r="G118" s="105">
        <f>G119</f>
        <v>0</v>
      </c>
    </row>
    <row r="119" spans="1:7" ht="25.5" hidden="1">
      <c r="A119" s="149"/>
      <c r="B119" s="57" t="s">
        <v>72</v>
      </c>
      <c r="C119" s="7" t="s">
        <v>197</v>
      </c>
      <c r="D119" s="7" t="s">
        <v>187</v>
      </c>
      <c r="E119" s="7" t="s">
        <v>145</v>
      </c>
      <c r="F119" s="7" t="s">
        <v>73</v>
      </c>
      <c r="G119" s="105">
        <f>'прил 4'!H128</f>
        <v>0</v>
      </c>
    </row>
    <row r="120" spans="1:7" ht="54" customHeight="1" hidden="1">
      <c r="A120" s="149"/>
      <c r="B120" s="208" t="s">
        <v>142</v>
      </c>
      <c r="C120" s="7" t="s">
        <v>197</v>
      </c>
      <c r="D120" s="7" t="s">
        <v>187</v>
      </c>
      <c r="E120" s="8" t="s">
        <v>335</v>
      </c>
      <c r="F120" s="7"/>
      <c r="G120" s="105">
        <f>G121</f>
        <v>0</v>
      </c>
    </row>
    <row r="121" spans="1:7" ht="52.5" customHeight="1" hidden="1">
      <c r="A121" s="149"/>
      <c r="B121" s="57" t="s">
        <v>333</v>
      </c>
      <c r="C121" s="7" t="s">
        <v>197</v>
      </c>
      <c r="D121" s="7" t="s">
        <v>187</v>
      </c>
      <c r="E121" s="7" t="s">
        <v>336</v>
      </c>
      <c r="F121" s="7"/>
      <c r="G121" s="105">
        <f>G124</f>
        <v>0</v>
      </c>
    </row>
    <row r="122" spans="1:7" ht="40.5" customHeight="1" hidden="1">
      <c r="A122" s="149"/>
      <c r="B122" s="57" t="s">
        <v>377</v>
      </c>
      <c r="C122" s="7" t="s">
        <v>197</v>
      </c>
      <c r="D122" s="7" t="s">
        <v>187</v>
      </c>
      <c r="E122" s="7" t="s">
        <v>375</v>
      </c>
      <c r="F122" s="7"/>
      <c r="G122" s="105">
        <f>G123</f>
        <v>0</v>
      </c>
    </row>
    <row r="123" spans="1:7" ht="54" customHeight="1" hidden="1">
      <c r="A123" s="149"/>
      <c r="B123" s="57" t="s">
        <v>21</v>
      </c>
      <c r="C123" s="7" t="s">
        <v>197</v>
      </c>
      <c r="D123" s="7" t="s">
        <v>187</v>
      </c>
      <c r="E123" s="7" t="s">
        <v>376</v>
      </c>
      <c r="F123" s="7"/>
      <c r="G123" s="105">
        <f>G124</f>
        <v>0</v>
      </c>
    </row>
    <row r="124" spans="1:7" ht="47.25" customHeight="1" hidden="1">
      <c r="A124" s="149"/>
      <c r="B124" s="57" t="s">
        <v>72</v>
      </c>
      <c r="C124" s="7" t="s">
        <v>140</v>
      </c>
      <c r="D124" s="7" t="s">
        <v>187</v>
      </c>
      <c r="E124" s="7" t="s">
        <v>376</v>
      </c>
      <c r="F124" s="7" t="s">
        <v>73</v>
      </c>
      <c r="G124" s="105">
        <f>'прил 4'!H133</f>
        <v>0</v>
      </c>
    </row>
    <row r="125" spans="1:7" s="177" customFormat="1" ht="31.5" customHeight="1">
      <c r="A125" s="171"/>
      <c r="B125" s="226" t="s">
        <v>278</v>
      </c>
      <c r="C125" s="235" t="s">
        <v>197</v>
      </c>
      <c r="D125" s="235" t="s">
        <v>188</v>
      </c>
      <c r="E125" s="236"/>
      <c r="F125" s="230"/>
      <c r="G125" s="232">
        <f>G126+G129+G133</f>
        <v>130.125</v>
      </c>
    </row>
    <row r="126" spans="1:7" ht="30" customHeight="1">
      <c r="A126" s="149"/>
      <c r="B126" s="29" t="s">
        <v>2</v>
      </c>
      <c r="C126" s="7" t="s">
        <v>197</v>
      </c>
      <c r="D126" s="7" t="s">
        <v>188</v>
      </c>
      <c r="E126" s="25" t="s">
        <v>290</v>
      </c>
      <c r="F126" s="7"/>
      <c r="G126" s="105">
        <f>G127</f>
        <v>130.125</v>
      </c>
    </row>
    <row r="127" spans="1:7" ht="42.75" customHeight="1">
      <c r="A127" s="149"/>
      <c r="B127" s="23" t="s">
        <v>76</v>
      </c>
      <c r="C127" s="7" t="s">
        <v>197</v>
      </c>
      <c r="D127" s="7" t="s">
        <v>188</v>
      </c>
      <c r="E127" s="4" t="s">
        <v>310</v>
      </c>
      <c r="F127" s="7"/>
      <c r="G127" s="105">
        <f>G128</f>
        <v>130.125</v>
      </c>
    </row>
    <row r="128" spans="1:7" ht="41.25" customHeight="1">
      <c r="A128" s="149"/>
      <c r="B128" s="22" t="s">
        <v>252</v>
      </c>
      <c r="C128" s="7" t="s">
        <v>197</v>
      </c>
      <c r="D128" s="7" t="s">
        <v>188</v>
      </c>
      <c r="E128" s="4" t="s">
        <v>310</v>
      </c>
      <c r="F128" s="7" t="s">
        <v>254</v>
      </c>
      <c r="G128" s="105">
        <f>'прил 4'!H137</f>
        <v>130.125</v>
      </c>
    </row>
    <row r="129" spans="1:7" ht="51" hidden="1">
      <c r="A129" s="149"/>
      <c r="B129" s="47" t="s">
        <v>105</v>
      </c>
      <c r="C129" s="7" t="s">
        <v>197</v>
      </c>
      <c r="D129" s="7" t="s">
        <v>188</v>
      </c>
      <c r="E129" s="24" t="s">
        <v>54</v>
      </c>
      <c r="F129" s="7"/>
      <c r="G129" s="105">
        <f>G131</f>
        <v>0</v>
      </c>
    </row>
    <row r="130" spans="1:7" ht="24.75" customHeight="1" hidden="1">
      <c r="A130" s="149"/>
      <c r="B130" s="41" t="s">
        <v>24</v>
      </c>
      <c r="C130" s="7" t="s">
        <v>197</v>
      </c>
      <c r="D130" s="7" t="s">
        <v>188</v>
      </c>
      <c r="E130" s="4" t="s">
        <v>79</v>
      </c>
      <c r="F130" s="7"/>
      <c r="G130" s="105">
        <f>G131</f>
        <v>0</v>
      </c>
    </row>
    <row r="131" spans="1:7" ht="25.5" hidden="1">
      <c r="A131" s="149"/>
      <c r="B131" s="41" t="s">
        <v>25</v>
      </c>
      <c r="C131" s="7" t="s">
        <v>197</v>
      </c>
      <c r="D131" s="7" t="s">
        <v>188</v>
      </c>
      <c r="E131" s="4" t="s">
        <v>141</v>
      </c>
      <c r="F131" s="7"/>
      <c r="G131" s="105">
        <f>G132</f>
        <v>0</v>
      </c>
    </row>
    <row r="132" spans="1:7" ht="25.5" hidden="1">
      <c r="A132" s="149"/>
      <c r="B132" s="57" t="s">
        <v>72</v>
      </c>
      <c r="C132" s="7" t="s">
        <v>197</v>
      </c>
      <c r="D132" s="7" t="s">
        <v>188</v>
      </c>
      <c r="E132" s="4" t="s">
        <v>141</v>
      </c>
      <c r="F132" s="7" t="s">
        <v>73</v>
      </c>
      <c r="G132" s="105">
        <f>'прил 4'!H141</f>
        <v>0</v>
      </c>
    </row>
    <row r="133" spans="1:7" ht="51" hidden="1">
      <c r="A133" s="149"/>
      <c r="B133" s="202" t="s">
        <v>421</v>
      </c>
      <c r="C133" s="213" t="s">
        <v>197</v>
      </c>
      <c r="D133" s="213" t="s">
        <v>188</v>
      </c>
      <c r="E133" s="213" t="s">
        <v>379</v>
      </c>
      <c r="F133" s="7"/>
      <c r="G133" s="112">
        <f>G134</f>
        <v>0</v>
      </c>
    </row>
    <row r="134" spans="1:7" ht="25.5" hidden="1">
      <c r="A134" s="149"/>
      <c r="B134" s="57" t="s">
        <v>384</v>
      </c>
      <c r="C134" s="212" t="s">
        <v>197</v>
      </c>
      <c r="D134" s="212" t="s">
        <v>188</v>
      </c>
      <c r="E134" s="212" t="s">
        <v>385</v>
      </c>
      <c r="F134" s="7"/>
      <c r="G134" s="105">
        <f>G135</f>
        <v>0</v>
      </c>
    </row>
    <row r="135" spans="1:7" ht="38.25" hidden="1">
      <c r="A135" s="149"/>
      <c r="B135" s="214" t="s">
        <v>422</v>
      </c>
      <c r="C135" s="212" t="s">
        <v>197</v>
      </c>
      <c r="D135" s="212" t="s">
        <v>188</v>
      </c>
      <c r="E135" s="212" t="s">
        <v>386</v>
      </c>
      <c r="F135" s="7"/>
      <c r="G135" s="105">
        <f>G136</f>
        <v>0</v>
      </c>
    </row>
    <row r="136" spans="1:7" ht="89.25" hidden="1">
      <c r="A136" s="149"/>
      <c r="B136" s="214" t="s">
        <v>423</v>
      </c>
      <c r="C136" s="212" t="s">
        <v>197</v>
      </c>
      <c r="D136" s="212" t="s">
        <v>188</v>
      </c>
      <c r="E136" s="212" t="s">
        <v>387</v>
      </c>
      <c r="F136" s="7"/>
      <c r="G136" s="105">
        <f>G137</f>
        <v>0</v>
      </c>
    </row>
    <row r="137" spans="1:7" ht="25.5" hidden="1">
      <c r="A137" s="149"/>
      <c r="B137" s="22" t="s">
        <v>252</v>
      </c>
      <c r="C137" s="212" t="s">
        <v>197</v>
      </c>
      <c r="D137" s="212" t="s">
        <v>188</v>
      </c>
      <c r="E137" s="212" t="s">
        <v>387</v>
      </c>
      <c r="F137" s="7" t="s">
        <v>254</v>
      </c>
      <c r="G137" s="105">
        <f>'прил 4'!H146</f>
        <v>0</v>
      </c>
    </row>
    <row r="138" spans="1:7" s="177" customFormat="1" ht="32.25" customHeight="1">
      <c r="A138" s="175"/>
      <c r="B138" s="239" t="s">
        <v>201</v>
      </c>
      <c r="C138" s="227" t="s">
        <v>197</v>
      </c>
      <c r="D138" s="227" t="s">
        <v>189</v>
      </c>
      <c r="E138" s="236"/>
      <c r="F138" s="230"/>
      <c r="G138" s="232">
        <f>G139</f>
        <v>94.2</v>
      </c>
    </row>
    <row r="139" spans="1:7" ht="27" customHeight="1">
      <c r="A139" s="152"/>
      <c r="B139" s="22" t="s">
        <v>2</v>
      </c>
      <c r="C139" s="4" t="s">
        <v>197</v>
      </c>
      <c r="D139" s="4" t="s">
        <v>189</v>
      </c>
      <c r="E139" s="25" t="s">
        <v>290</v>
      </c>
      <c r="F139" s="24"/>
      <c r="G139" s="105">
        <f>G140+G142</f>
        <v>94.2</v>
      </c>
    </row>
    <row r="140" spans="1:7" ht="30" customHeight="1">
      <c r="A140" s="152"/>
      <c r="B140" s="18" t="s">
        <v>330</v>
      </c>
      <c r="C140" s="7" t="s">
        <v>197</v>
      </c>
      <c r="D140" s="7" t="s">
        <v>189</v>
      </c>
      <c r="E140" s="25" t="s">
        <v>300</v>
      </c>
      <c r="F140" s="4"/>
      <c r="G140" s="105">
        <f>G141</f>
        <v>80</v>
      </c>
    </row>
    <row r="141" spans="1:7" ht="39" customHeight="1">
      <c r="A141" s="152"/>
      <c r="B141" s="22" t="s">
        <v>252</v>
      </c>
      <c r="C141" s="7" t="s">
        <v>197</v>
      </c>
      <c r="D141" s="7" t="s">
        <v>189</v>
      </c>
      <c r="E141" s="25" t="s">
        <v>311</v>
      </c>
      <c r="F141" s="4" t="s">
        <v>254</v>
      </c>
      <c r="G141" s="105">
        <f>'прил 4'!H150</f>
        <v>80</v>
      </c>
    </row>
    <row r="142" spans="1:7" ht="30" customHeight="1">
      <c r="A142" s="152"/>
      <c r="B142" s="18" t="s">
        <v>312</v>
      </c>
      <c r="C142" s="4" t="s">
        <v>197</v>
      </c>
      <c r="D142" s="7" t="s">
        <v>189</v>
      </c>
      <c r="E142" s="7" t="s">
        <v>301</v>
      </c>
      <c r="F142" s="7"/>
      <c r="G142" s="105">
        <f>G143</f>
        <v>14.2</v>
      </c>
    </row>
    <row r="143" spans="1:7" ht="40.5" customHeight="1">
      <c r="A143" s="152"/>
      <c r="B143" s="22" t="s">
        <v>252</v>
      </c>
      <c r="C143" s="4" t="s">
        <v>197</v>
      </c>
      <c r="D143" s="7" t="s">
        <v>189</v>
      </c>
      <c r="E143" s="7" t="s">
        <v>301</v>
      </c>
      <c r="F143" s="7" t="s">
        <v>254</v>
      </c>
      <c r="G143" s="105">
        <f>'прил 4'!H159</f>
        <v>14.2</v>
      </c>
    </row>
    <row r="144" spans="1:7" s="182" customFormat="1" ht="37.5" customHeight="1">
      <c r="A144" s="171"/>
      <c r="B144" s="226" t="s">
        <v>260</v>
      </c>
      <c r="C144" s="227" t="s">
        <v>197</v>
      </c>
      <c r="D144" s="227" t="s">
        <v>197</v>
      </c>
      <c r="E144" s="235"/>
      <c r="F144" s="227"/>
      <c r="G144" s="225">
        <f>G145</f>
        <v>1125.945</v>
      </c>
    </row>
    <row r="145" spans="1:7" s="182" customFormat="1" ht="73.5" customHeight="1">
      <c r="A145" s="171"/>
      <c r="B145" s="210" t="s">
        <v>421</v>
      </c>
      <c r="C145" s="215" t="s">
        <v>197</v>
      </c>
      <c r="D145" s="215" t="s">
        <v>197</v>
      </c>
      <c r="E145" s="211" t="s">
        <v>379</v>
      </c>
      <c r="F145" s="7"/>
      <c r="G145" s="40">
        <f>G146+G162</f>
        <v>1125.945</v>
      </c>
    </row>
    <row r="146" spans="1:7" s="182" customFormat="1" ht="44.25" customHeight="1">
      <c r="A146" s="171"/>
      <c r="B146" s="209" t="s">
        <v>380</v>
      </c>
      <c r="C146" s="212" t="s">
        <v>197</v>
      </c>
      <c r="D146" s="212" t="s">
        <v>197</v>
      </c>
      <c r="E146" s="212" t="s">
        <v>381</v>
      </c>
      <c r="F146" s="7"/>
      <c r="G146" s="40">
        <f>G147+G152+G157</f>
        <v>990.61</v>
      </c>
    </row>
    <row r="147" spans="1:7" s="182" customFormat="1" ht="54" customHeight="1">
      <c r="A147" s="171"/>
      <c r="B147" s="209" t="s">
        <v>418</v>
      </c>
      <c r="C147" s="212" t="s">
        <v>197</v>
      </c>
      <c r="D147" s="212" t="s">
        <v>197</v>
      </c>
      <c r="E147" s="212" t="s">
        <v>388</v>
      </c>
      <c r="F147" s="7"/>
      <c r="G147" s="40">
        <f>G148+G150</f>
        <v>489.8</v>
      </c>
    </row>
    <row r="148" spans="1:7" s="182" customFormat="1" ht="94.5" customHeight="1">
      <c r="A148" s="171"/>
      <c r="B148" s="51" t="s">
        <v>399</v>
      </c>
      <c r="C148" s="4" t="s">
        <v>197</v>
      </c>
      <c r="D148" s="4" t="s">
        <v>197</v>
      </c>
      <c r="E148" s="7" t="s">
        <v>425</v>
      </c>
      <c r="F148" s="7"/>
      <c r="G148" s="40">
        <f>G149</f>
        <v>480</v>
      </c>
    </row>
    <row r="149" spans="1:7" s="182" customFormat="1" ht="40.5" customHeight="1">
      <c r="A149" s="171"/>
      <c r="B149" s="205" t="s">
        <v>252</v>
      </c>
      <c r="C149" s="4" t="s">
        <v>197</v>
      </c>
      <c r="D149" s="4" t="s">
        <v>197</v>
      </c>
      <c r="E149" s="7" t="s">
        <v>425</v>
      </c>
      <c r="F149" s="7" t="s">
        <v>254</v>
      </c>
      <c r="G149" s="40">
        <f>'прил 4'!H174</f>
        <v>480</v>
      </c>
    </row>
    <row r="150" spans="1:7" s="182" customFormat="1" ht="110.25" customHeight="1">
      <c r="A150" s="171"/>
      <c r="B150" s="209" t="s">
        <v>419</v>
      </c>
      <c r="C150" s="212" t="s">
        <v>197</v>
      </c>
      <c r="D150" s="212" t="s">
        <v>197</v>
      </c>
      <c r="E150" s="212" t="s">
        <v>389</v>
      </c>
      <c r="F150" s="7"/>
      <c r="G150" s="40">
        <f>G151</f>
        <v>9.8</v>
      </c>
    </row>
    <row r="151" spans="1:7" s="182" customFormat="1" ht="39.75" customHeight="1">
      <c r="A151" s="171"/>
      <c r="B151" s="22" t="s">
        <v>252</v>
      </c>
      <c r="C151" s="212" t="s">
        <v>197</v>
      </c>
      <c r="D151" s="212" t="s">
        <v>197</v>
      </c>
      <c r="E151" s="212" t="s">
        <v>389</v>
      </c>
      <c r="F151" s="7" t="s">
        <v>254</v>
      </c>
      <c r="G151" s="40">
        <f>'прил 4'!H176</f>
        <v>9.8</v>
      </c>
    </row>
    <row r="152" spans="1:7" s="182" customFormat="1" ht="44.25" customHeight="1">
      <c r="A152" s="171"/>
      <c r="B152" s="41" t="s">
        <v>400</v>
      </c>
      <c r="C152" s="4" t="s">
        <v>197</v>
      </c>
      <c r="D152" s="4" t="s">
        <v>197</v>
      </c>
      <c r="E152" s="7" t="s">
        <v>401</v>
      </c>
      <c r="F152" s="7"/>
      <c r="G152" s="40">
        <f>G153+G155</f>
        <v>401.83</v>
      </c>
    </row>
    <row r="153" spans="1:7" s="182" customFormat="1" ht="96.75" customHeight="1">
      <c r="A153" s="171"/>
      <c r="B153" s="51" t="s">
        <v>399</v>
      </c>
      <c r="C153" s="4" t="s">
        <v>197</v>
      </c>
      <c r="D153" s="4" t="s">
        <v>197</v>
      </c>
      <c r="E153" s="7" t="s">
        <v>426</v>
      </c>
      <c r="F153" s="7"/>
      <c r="G153" s="40">
        <f>G154</f>
        <v>393.8</v>
      </c>
    </row>
    <row r="154" spans="1:7" s="182" customFormat="1" ht="37.5" customHeight="1">
      <c r="A154" s="171"/>
      <c r="B154" s="205" t="s">
        <v>252</v>
      </c>
      <c r="C154" s="4" t="s">
        <v>197</v>
      </c>
      <c r="D154" s="4" t="s">
        <v>197</v>
      </c>
      <c r="E154" s="7" t="s">
        <v>426</v>
      </c>
      <c r="F154" s="7" t="s">
        <v>254</v>
      </c>
      <c r="G154" s="40">
        <f>'прил 4'!H179</f>
        <v>393.8</v>
      </c>
    </row>
    <row r="155" spans="1:7" s="182" customFormat="1" ht="106.5" customHeight="1">
      <c r="A155" s="171"/>
      <c r="B155" s="214" t="s">
        <v>423</v>
      </c>
      <c r="C155" s="4" t="s">
        <v>197</v>
      </c>
      <c r="D155" s="4" t="s">
        <v>197</v>
      </c>
      <c r="E155" s="7" t="s">
        <v>402</v>
      </c>
      <c r="F155" s="7"/>
      <c r="G155" s="40">
        <f>G156</f>
        <v>8.03</v>
      </c>
    </row>
    <row r="156" spans="1:7" s="182" customFormat="1" ht="42" customHeight="1">
      <c r="A156" s="171"/>
      <c r="B156" s="22" t="s">
        <v>252</v>
      </c>
      <c r="C156" s="4" t="s">
        <v>197</v>
      </c>
      <c r="D156" s="4" t="s">
        <v>197</v>
      </c>
      <c r="E156" s="7" t="s">
        <v>402</v>
      </c>
      <c r="F156" s="7" t="s">
        <v>254</v>
      </c>
      <c r="G156" s="40">
        <f>'прил 4'!H181</f>
        <v>8.03</v>
      </c>
    </row>
    <row r="157" spans="1:7" s="182" customFormat="1" ht="42" customHeight="1">
      <c r="A157" s="171"/>
      <c r="B157" s="41" t="s">
        <v>403</v>
      </c>
      <c r="C157" s="4" t="s">
        <v>197</v>
      </c>
      <c r="D157" s="4" t="s">
        <v>197</v>
      </c>
      <c r="E157" s="7" t="s">
        <v>382</v>
      </c>
      <c r="F157" s="7"/>
      <c r="G157" s="40">
        <f>G158+G160</f>
        <v>98.98</v>
      </c>
    </row>
    <row r="158" spans="1:7" s="182" customFormat="1" ht="109.5" customHeight="1">
      <c r="A158" s="171"/>
      <c r="B158" s="51" t="s">
        <v>399</v>
      </c>
      <c r="C158" s="4" t="s">
        <v>197</v>
      </c>
      <c r="D158" s="4" t="s">
        <v>197</v>
      </c>
      <c r="E158" s="7" t="s">
        <v>427</v>
      </c>
      <c r="F158" s="7"/>
      <c r="G158" s="40">
        <f>G159</f>
        <v>97</v>
      </c>
    </row>
    <row r="159" spans="1:7" s="182" customFormat="1" ht="41.25" customHeight="1">
      <c r="A159" s="171"/>
      <c r="B159" s="205" t="s">
        <v>252</v>
      </c>
      <c r="C159" s="4" t="s">
        <v>197</v>
      </c>
      <c r="D159" s="4" t="s">
        <v>197</v>
      </c>
      <c r="E159" s="7" t="s">
        <v>427</v>
      </c>
      <c r="F159" s="7" t="s">
        <v>254</v>
      </c>
      <c r="G159" s="40">
        <f>'прил 4'!H184</f>
        <v>97</v>
      </c>
    </row>
    <row r="160" spans="1:7" s="182" customFormat="1" ht="107.25" customHeight="1">
      <c r="A160" s="171"/>
      <c r="B160" s="214" t="s">
        <v>423</v>
      </c>
      <c r="C160" s="4" t="s">
        <v>197</v>
      </c>
      <c r="D160" s="4" t="s">
        <v>197</v>
      </c>
      <c r="E160" s="7" t="s">
        <v>383</v>
      </c>
      <c r="F160" s="7"/>
      <c r="G160" s="40">
        <f>G161</f>
        <v>1.98</v>
      </c>
    </row>
    <row r="161" spans="1:7" s="182" customFormat="1" ht="45.75" customHeight="1">
      <c r="A161" s="171"/>
      <c r="B161" s="22" t="s">
        <v>252</v>
      </c>
      <c r="C161" s="4" t="s">
        <v>197</v>
      </c>
      <c r="D161" s="4" t="s">
        <v>197</v>
      </c>
      <c r="E161" s="7" t="s">
        <v>383</v>
      </c>
      <c r="F161" s="7" t="s">
        <v>254</v>
      </c>
      <c r="G161" s="40">
        <f>'прил 4'!H186</f>
        <v>1.98</v>
      </c>
    </row>
    <row r="162" spans="1:7" s="182" customFormat="1" ht="48" customHeight="1">
      <c r="A162" s="171"/>
      <c r="B162" s="57" t="s">
        <v>384</v>
      </c>
      <c r="C162" s="4" t="s">
        <v>197</v>
      </c>
      <c r="D162" s="4" t="s">
        <v>197</v>
      </c>
      <c r="E162" s="7" t="s">
        <v>385</v>
      </c>
      <c r="F162" s="7"/>
      <c r="G162" s="40">
        <f>G163</f>
        <v>135.33499999999998</v>
      </c>
    </row>
    <row r="163" spans="1:7" s="182" customFormat="1" ht="63" customHeight="1">
      <c r="A163" s="171"/>
      <c r="B163" s="214" t="s">
        <v>422</v>
      </c>
      <c r="C163" s="4" t="s">
        <v>197</v>
      </c>
      <c r="D163" s="4" t="s">
        <v>197</v>
      </c>
      <c r="E163" s="7" t="s">
        <v>386</v>
      </c>
      <c r="F163" s="7"/>
      <c r="G163" s="40">
        <f>G164+G166</f>
        <v>135.33499999999998</v>
      </c>
    </row>
    <row r="164" spans="1:7" s="182" customFormat="1" ht="98.25" customHeight="1">
      <c r="A164" s="171"/>
      <c r="B164" s="51" t="s">
        <v>399</v>
      </c>
      <c r="C164" s="4" t="s">
        <v>197</v>
      </c>
      <c r="D164" s="4" t="s">
        <v>197</v>
      </c>
      <c r="E164" s="7" t="s">
        <v>428</v>
      </c>
      <c r="F164" s="7"/>
      <c r="G164" s="40">
        <f>G165</f>
        <v>56</v>
      </c>
    </row>
    <row r="165" spans="1:7" s="182" customFormat="1" ht="40.5" customHeight="1">
      <c r="A165" s="171"/>
      <c r="B165" s="22" t="s">
        <v>252</v>
      </c>
      <c r="C165" s="4" t="s">
        <v>197</v>
      </c>
      <c r="D165" s="4" t="s">
        <v>197</v>
      </c>
      <c r="E165" s="7" t="s">
        <v>428</v>
      </c>
      <c r="F165" s="7" t="s">
        <v>254</v>
      </c>
      <c r="G165" s="40">
        <f>'прил 4'!H190</f>
        <v>56</v>
      </c>
    </row>
    <row r="166" spans="1:7" s="182" customFormat="1" ht="112.5" customHeight="1">
      <c r="A166" s="171"/>
      <c r="B166" s="214" t="s">
        <v>423</v>
      </c>
      <c r="C166" s="4" t="s">
        <v>197</v>
      </c>
      <c r="D166" s="4" t="s">
        <v>197</v>
      </c>
      <c r="E166" s="7" t="s">
        <v>387</v>
      </c>
      <c r="F166" s="7"/>
      <c r="G166" s="40">
        <f>G167</f>
        <v>79.335</v>
      </c>
    </row>
    <row r="167" spans="1:7" s="182" customFormat="1" ht="41.25" customHeight="1">
      <c r="A167" s="171"/>
      <c r="B167" s="22" t="s">
        <v>252</v>
      </c>
      <c r="C167" s="4" t="s">
        <v>197</v>
      </c>
      <c r="D167" s="4" t="s">
        <v>197</v>
      </c>
      <c r="E167" s="7" t="s">
        <v>387</v>
      </c>
      <c r="F167" s="7" t="s">
        <v>254</v>
      </c>
      <c r="G167" s="40">
        <f>'прил 4'!H192</f>
        <v>79.335</v>
      </c>
    </row>
    <row r="168" spans="1:7" s="182" customFormat="1" ht="30" customHeight="1">
      <c r="A168" s="171" t="s">
        <v>89</v>
      </c>
      <c r="B168" s="228" t="s">
        <v>83</v>
      </c>
      <c r="C168" s="220" t="s">
        <v>198</v>
      </c>
      <c r="D168" s="220"/>
      <c r="E168" s="220"/>
      <c r="F168" s="229"/>
      <c r="G168" s="225">
        <f>G169+G175+G183+G196</f>
        <v>4354.019</v>
      </c>
    </row>
    <row r="169" spans="1:7" s="182" customFormat="1" ht="44.25" customHeight="1">
      <c r="A169" s="171"/>
      <c r="B169" s="146" t="s">
        <v>404</v>
      </c>
      <c r="C169" s="8" t="s">
        <v>189</v>
      </c>
      <c r="D169" s="8" t="s">
        <v>47</v>
      </c>
      <c r="E169" s="7"/>
      <c r="F169" s="8"/>
      <c r="G169" s="38">
        <f>G170</f>
        <v>9</v>
      </c>
    </row>
    <row r="170" spans="1:7" s="182" customFormat="1" ht="36.75" customHeight="1">
      <c r="A170" s="171"/>
      <c r="B170" s="18" t="s">
        <v>2</v>
      </c>
      <c r="C170" s="7" t="s">
        <v>189</v>
      </c>
      <c r="D170" s="7" t="s">
        <v>47</v>
      </c>
      <c r="E170" s="7"/>
      <c r="F170" s="7"/>
      <c r="G170" s="40">
        <f>G171+G173</f>
        <v>9</v>
      </c>
    </row>
    <row r="171" spans="1:7" s="182" customFormat="1" ht="108.75" customHeight="1">
      <c r="A171" s="171"/>
      <c r="B171" s="18" t="s">
        <v>405</v>
      </c>
      <c r="C171" s="7" t="s">
        <v>189</v>
      </c>
      <c r="D171" s="7" t="s">
        <v>47</v>
      </c>
      <c r="E171" s="7" t="s">
        <v>406</v>
      </c>
      <c r="F171" s="7"/>
      <c r="G171" s="40">
        <f>G172</f>
        <v>4</v>
      </c>
    </row>
    <row r="172" spans="1:7" s="182" customFormat="1" ht="42.75" customHeight="1">
      <c r="A172" s="171"/>
      <c r="B172" s="22" t="s">
        <v>252</v>
      </c>
      <c r="C172" s="7" t="s">
        <v>189</v>
      </c>
      <c r="D172" s="7" t="s">
        <v>47</v>
      </c>
      <c r="E172" s="7" t="s">
        <v>407</v>
      </c>
      <c r="F172" s="7" t="s">
        <v>254</v>
      </c>
      <c r="G172" s="40">
        <f>'прил 4'!H208</f>
        <v>4</v>
      </c>
    </row>
    <row r="173" spans="1:7" s="182" customFormat="1" ht="108" customHeight="1">
      <c r="A173" s="171"/>
      <c r="B173" s="18" t="s">
        <v>408</v>
      </c>
      <c r="C173" s="7" t="s">
        <v>189</v>
      </c>
      <c r="D173" s="7" t="s">
        <v>47</v>
      </c>
      <c r="E173" s="7" t="s">
        <v>407</v>
      </c>
      <c r="F173" s="7"/>
      <c r="G173" s="40">
        <f>G174</f>
        <v>5</v>
      </c>
    </row>
    <row r="174" spans="1:7" s="182" customFormat="1" ht="42" customHeight="1">
      <c r="A174" s="171"/>
      <c r="B174" s="22" t="s">
        <v>252</v>
      </c>
      <c r="C174" s="7" t="s">
        <v>189</v>
      </c>
      <c r="D174" s="7" t="s">
        <v>47</v>
      </c>
      <c r="E174" s="7" t="s">
        <v>407</v>
      </c>
      <c r="F174" s="7" t="s">
        <v>254</v>
      </c>
      <c r="G174" s="40">
        <f>'прил 4'!H210</f>
        <v>5</v>
      </c>
    </row>
    <row r="175" spans="1:7" s="182" customFormat="1" ht="30.75" customHeight="1">
      <c r="A175" s="171"/>
      <c r="B175" s="226" t="s">
        <v>202</v>
      </c>
      <c r="C175" s="227" t="s">
        <v>198</v>
      </c>
      <c r="D175" s="227" t="s">
        <v>187</v>
      </c>
      <c r="E175" s="240"/>
      <c r="F175" s="227"/>
      <c r="G175" s="225">
        <f>G176+G181</f>
        <v>4289.019</v>
      </c>
    </row>
    <row r="176" spans="1:7" ht="34.5" customHeight="1">
      <c r="A176" s="149"/>
      <c r="B176" s="22" t="s">
        <v>2</v>
      </c>
      <c r="C176" s="4" t="s">
        <v>87</v>
      </c>
      <c r="D176" s="7" t="s">
        <v>187</v>
      </c>
      <c r="E176" s="25" t="s">
        <v>290</v>
      </c>
      <c r="F176" s="7"/>
      <c r="G176" s="40">
        <f>G177</f>
        <v>3989.0190000000002</v>
      </c>
    </row>
    <row r="177" spans="1:7" ht="54.75" customHeight="1">
      <c r="A177" s="149"/>
      <c r="B177" s="22" t="s">
        <v>88</v>
      </c>
      <c r="C177" s="4" t="s">
        <v>198</v>
      </c>
      <c r="D177" s="7" t="s">
        <v>187</v>
      </c>
      <c r="E177" s="7" t="s">
        <v>303</v>
      </c>
      <c r="F177" s="8"/>
      <c r="G177" s="105">
        <f>G178+G179+G180</f>
        <v>3989.0190000000002</v>
      </c>
    </row>
    <row r="178" spans="1:7" ht="66" customHeight="1">
      <c r="A178" s="149"/>
      <c r="B178" s="22" t="s">
        <v>250</v>
      </c>
      <c r="C178" s="4" t="s">
        <v>198</v>
      </c>
      <c r="D178" s="7" t="s">
        <v>187</v>
      </c>
      <c r="E178" s="7" t="s">
        <v>303</v>
      </c>
      <c r="F178" s="7" t="s">
        <v>251</v>
      </c>
      <c r="G178" s="105">
        <f>'прил 4'!H223</f>
        <v>2534.38</v>
      </c>
    </row>
    <row r="179" spans="1:7" ht="39" customHeight="1">
      <c r="A179" s="149"/>
      <c r="B179" s="22" t="s">
        <v>252</v>
      </c>
      <c r="C179" s="4" t="s">
        <v>87</v>
      </c>
      <c r="D179" s="7" t="s">
        <v>187</v>
      </c>
      <c r="E179" s="7" t="s">
        <v>303</v>
      </c>
      <c r="F179" s="7" t="s">
        <v>254</v>
      </c>
      <c r="G179" s="105">
        <f>'прил 4'!H224</f>
        <v>1434.6390000000001</v>
      </c>
    </row>
    <row r="180" spans="1:7" ht="29.25" customHeight="1">
      <c r="A180" s="149"/>
      <c r="B180" s="22" t="s">
        <v>253</v>
      </c>
      <c r="C180" s="4" t="s">
        <v>87</v>
      </c>
      <c r="D180" s="7" t="s">
        <v>187</v>
      </c>
      <c r="E180" s="7" t="s">
        <v>303</v>
      </c>
      <c r="F180" s="7" t="s">
        <v>255</v>
      </c>
      <c r="G180" s="105">
        <f>'прил 4'!H225</f>
        <v>20</v>
      </c>
    </row>
    <row r="181" spans="1:7" ht="33" customHeight="1">
      <c r="A181" s="149"/>
      <c r="B181" s="22" t="s">
        <v>2</v>
      </c>
      <c r="C181" s="4" t="s">
        <v>198</v>
      </c>
      <c r="D181" s="7" t="s">
        <v>187</v>
      </c>
      <c r="E181" s="7" t="s">
        <v>290</v>
      </c>
      <c r="F181" s="7"/>
      <c r="G181" s="105">
        <f>G182</f>
        <v>300</v>
      </c>
    </row>
    <row r="182" spans="1:7" ht="57" customHeight="1">
      <c r="A182" s="149"/>
      <c r="B182" s="22" t="s">
        <v>313</v>
      </c>
      <c r="C182" s="4" t="s">
        <v>198</v>
      </c>
      <c r="D182" s="7" t="s">
        <v>187</v>
      </c>
      <c r="E182" s="7" t="s">
        <v>331</v>
      </c>
      <c r="F182" s="7" t="s">
        <v>254</v>
      </c>
      <c r="G182" s="105">
        <f>'прил 4'!H228</f>
        <v>300</v>
      </c>
    </row>
    <row r="183" spans="1:8" ht="29.25" customHeight="1">
      <c r="A183" s="149"/>
      <c r="B183" s="113" t="s">
        <v>90</v>
      </c>
      <c r="C183" s="24" t="s">
        <v>198</v>
      </c>
      <c r="D183" s="24" t="s">
        <v>190</v>
      </c>
      <c r="E183" s="24"/>
      <c r="F183" s="24"/>
      <c r="G183" s="112">
        <f>G184</f>
        <v>22</v>
      </c>
      <c r="H183" s="49"/>
    </row>
    <row r="184" spans="1:7" ht="37.5" customHeight="1">
      <c r="A184" s="149"/>
      <c r="B184" s="39" t="s">
        <v>2</v>
      </c>
      <c r="C184" s="4" t="s">
        <v>198</v>
      </c>
      <c r="D184" s="4" t="s">
        <v>190</v>
      </c>
      <c r="E184" s="4" t="s">
        <v>290</v>
      </c>
      <c r="F184" s="4"/>
      <c r="G184" s="105">
        <f>G185</f>
        <v>22</v>
      </c>
    </row>
    <row r="185" spans="1:7" ht="39.75" customHeight="1">
      <c r="A185" s="149"/>
      <c r="B185" s="39" t="s">
        <v>327</v>
      </c>
      <c r="C185" s="4" t="s">
        <v>198</v>
      </c>
      <c r="D185" s="4" t="s">
        <v>190</v>
      </c>
      <c r="E185" s="4" t="s">
        <v>409</v>
      </c>
      <c r="F185" s="4"/>
      <c r="G185" s="105">
        <f>G186</f>
        <v>22</v>
      </c>
    </row>
    <row r="186" spans="1:7" ht="39" customHeight="1">
      <c r="A186" s="149"/>
      <c r="B186" s="22" t="s">
        <v>252</v>
      </c>
      <c r="C186" s="4" t="s">
        <v>198</v>
      </c>
      <c r="D186" s="4" t="s">
        <v>190</v>
      </c>
      <c r="E186" s="4" t="s">
        <v>409</v>
      </c>
      <c r="F186" s="4" t="s">
        <v>254</v>
      </c>
      <c r="G186" s="105">
        <f>'прил 4'!H241</f>
        <v>22</v>
      </c>
    </row>
    <row r="187" spans="1:7" s="177" customFormat="1" ht="42.75" customHeight="1">
      <c r="A187" s="171" t="s">
        <v>92</v>
      </c>
      <c r="B187" s="238" t="s">
        <v>203</v>
      </c>
      <c r="C187" s="220" t="s">
        <v>196</v>
      </c>
      <c r="D187" s="220"/>
      <c r="E187" s="220"/>
      <c r="F187" s="221"/>
      <c r="G187" s="232">
        <f>G188</f>
        <v>2769.284</v>
      </c>
    </row>
    <row r="188" spans="1:7" ht="42.75" customHeight="1">
      <c r="A188" s="149"/>
      <c r="B188" s="6" t="s">
        <v>204</v>
      </c>
      <c r="C188" s="150" t="s">
        <v>196</v>
      </c>
      <c r="D188" s="150" t="s">
        <v>189</v>
      </c>
      <c r="E188" s="150"/>
      <c r="F188" s="37"/>
      <c r="G188" s="112">
        <f>G189</f>
        <v>2769.284</v>
      </c>
    </row>
    <row r="189" spans="1:7" ht="27" customHeight="1">
      <c r="A189" s="149"/>
      <c r="B189" s="22" t="s">
        <v>93</v>
      </c>
      <c r="C189" s="4" t="s">
        <v>196</v>
      </c>
      <c r="D189" s="4" t="s">
        <v>189</v>
      </c>
      <c r="E189" s="25" t="s">
        <v>290</v>
      </c>
      <c r="F189" s="37"/>
      <c r="G189" s="105">
        <f>G190+G194</f>
        <v>2769.284</v>
      </c>
    </row>
    <row r="190" spans="1:7" ht="79.5" customHeight="1">
      <c r="A190" s="149"/>
      <c r="B190" s="22" t="s">
        <v>366</v>
      </c>
      <c r="C190" s="7" t="s">
        <v>94</v>
      </c>
      <c r="D190" s="7" t="s">
        <v>189</v>
      </c>
      <c r="E190" s="7" t="s">
        <v>302</v>
      </c>
      <c r="F190" s="48"/>
      <c r="G190" s="99">
        <f>SUM(G191:G193)</f>
        <v>2687</v>
      </c>
    </row>
    <row r="191" spans="1:7" ht="73.5" customHeight="1">
      <c r="A191" s="149"/>
      <c r="B191" s="18" t="s">
        <v>250</v>
      </c>
      <c r="C191" s="4" t="s">
        <v>196</v>
      </c>
      <c r="D191" s="4" t="s">
        <v>189</v>
      </c>
      <c r="E191" s="7" t="s">
        <v>302</v>
      </c>
      <c r="F191" s="37">
        <v>100</v>
      </c>
      <c r="G191" s="96">
        <f>'прил 4'!H198</f>
        <v>295.2</v>
      </c>
    </row>
    <row r="192" spans="1:7" ht="42" customHeight="1">
      <c r="A192" s="149"/>
      <c r="B192" s="22" t="s">
        <v>252</v>
      </c>
      <c r="C192" s="4" t="s">
        <v>196</v>
      </c>
      <c r="D192" s="4" t="s">
        <v>189</v>
      </c>
      <c r="E192" s="7" t="s">
        <v>302</v>
      </c>
      <c r="F192" s="37">
        <v>200</v>
      </c>
      <c r="G192" s="96">
        <f>'прил 4'!H199</f>
        <v>44.8</v>
      </c>
    </row>
    <row r="193" spans="1:7" ht="32.25" customHeight="1">
      <c r="A193" s="149"/>
      <c r="B193" s="18" t="s">
        <v>259</v>
      </c>
      <c r="C193" s="4" t="s">
        <v>196</v>
      </c>
      <c r="D193" s="4" t="s">
        <v>189</v>
      </c>
      <c r="E193" s="7" t="s">
        <v>302</v>
      </c>
      <c r="F193" s="37">
        <v>300</v>
      </c>
      <c r="G193" s="96">
        <f>'прил 4'!H200</f>
        <v>2347</v>
      </c>
    </row>
    <row r="194" spans="1:7" ht="82.5" customHeight="1">
      <c r="A194" s="149"/>
      <c r="B194" s="18" t="s">
        <v>315</v>
      </c>
      <c r="C194" s="4" t="s">
        <v>196</v>
      </c>
      <c r="D194" s="4" t="s">
        <v>189</v>
      </c>
      <c r="E194" s="7" t="s">
        <v>329</v>
      </c>
      <c r="F194" s="7"/>
      <c r="G194" s="95">
        <f>G195</f>
        <v>82.284</v>
      </c>
    </row>
    <row r="195" spans="1:7" ht="29.25" customHeight="1">
      <c r="A195" s="149"/>
      <c r="B195" s="18" t="s">
        <v>259</v>
      </c>
      <c r="C195" s="4" t="s">
        <v>196</v>
      </c>
      <c r="D195" s="4" t="s">
        <v>189</v>
      </c>
      <c r="E195" s="7" t="s">
        <v>329</v>
      </c>
      <c r="F195" s="7" t="s">
        <v>258</v>
      </c>
      <c r="G195" s="95">
        <f>'прил 4'!H203</f>
        <v>82.284</v>
      </c>
    </row>
    <row r="196" spans="1:7" s="177" customFormat="1" ht="34.5" customHeight="1">
      <c r="A196" s="171" t="s">
        <v>95</v>
      </c>
      <c r="B196" s="237" t="s">
        <v>261</v>
      </c>
      <c r="C196" s="220" t="s">
        <v>191</v>
      </c>
      <c r="D196" s="220"/>
      <c r="E196" s="220"/>
      <c r="F196" s="221"/>
      <c r="G196" s="232">
        <f>G197+G200</f>
        <v>34</v>
      </c>
    </row>
    <row r="197" spans="1:7" ht="27" customHeight="1">
      <c r="A197" s="149"/>
      <c r="B197" s="22" t="s">
        <v>262</v>
      </c>
      <c r="C197" s="24" t="s">
        <v>191</v>
      </c>
      <c r="D197" s="24" t="s">
        <v>187</v>
      </c>
      <c r="E197" s="25"/>
      <c r="F197" s="4"/>
      <c r="G197" s="38">
        <f>G198</f>
        <v>20</v>
      </c>
    </row>
    <row r="198" spans="1:7" ht="30.75" customHeight="1">
      <c r="A198" s="149"/>
      <c r="B198" s="22" t="s">
        <v>2</v>
      </c>
      <c r="C198" s="4" t="s">
        <v>191</v>
      </c>
      <c r="D198" s="4" t="s">
        <v>187</v>
      </c>
      <c r="E198" s="25" t="s">
        <v>290</v>
      </c>
      <c r="F198" s="4"/>
      <c r="G198" s="40">
        <f>G199</f>
        <v>20</v>
      </c>
    </row>
    <row r="199" spans="1:7" ht="40.5" customHeight="1">
      <c r="A199" s="149"/>
      <c r="B199" s="58" t="s">
        <v>96</v>
      </c>
      <c r="C199" s="4" t="s">
        <v>191</v>
      </c>
      <c r="D199" s="4" t="s">
        <v>187</v>
      </c>
      <c r="E199" s="7" t="s">
        <v>303</v>
      </c>
      <c r="F199" s="25"/>
      <c r="G199" s="40">
        <f>'прил 4'!H246</f>
        <v>20</v>
      </c>
    </row>
    <row r="200" spans="1:7" ht="24" customHeight="1">
      <c r="A200" s="149"/>
      <c r="B200" s="208" t="s">
        <v>410</v>
      </c>
      <c r="C200" s="8" t="s">
        <v>191</v>
      </c>
      <c r="D200" s="8" t="s">
        <v>188</v>
      </c>
      <c r="E200" s="8"/>
      <c r="F200" s="217"/>
      <c r="G200" s="38">
        <f>G201</f>
        <v>14</v>
      </c>
    </row>
    <row r="201" spans="1:7" ht="27" customHeight="1">
      <c r="A201" s="149"/>
      <c r="B201" s="18" t="s">
        <v>2</v>
      </c>
      <c r="C201" s="7" t="s">
        <v>191</v>
      </c>
      <c r="D201" s="7" t="s">
        <v>188</v>
      </c>
      <c r="E201" s="7" t="s">
        <v>290</v>
      </c>
      <c r="F201" s="43"/>
      <c r="G201" s="40">
        <f>G202</f>
        <v>14</v>
      </c>
    </row>
    <row r="202" spans="1:7" ht="25.5" customHeight="1">
      <c r="A202" s="149"/>
      <c r="B202" s="22" t="s">
        <v>411</v>
      </c>
      <c r="C202" s="7" t="s">
        <v>191</v>
      </c>
      <c r="D202" s="7" t="s">
        <v>188</v>
      </c>
      <c r="E202" s="7" t="s">
        <v>412</v>
      </c>
      <c r="F202" s="43"/>
      <c r="G202" s="40">
        <f>G203</f>
        <v>14</v>
      </c>
    </row>
    <row r="203" spans="1:7" ht="41.25" customHeight="1">
      <c r="A203" s="149"/>
      <c r="B203" s="22" t="s">
        <v>252</v>
      </c>
      <c r="C203" s="7" t="s">
        <v>191</v>
      </c>
      <c r="D203" s="7" t="s">
        <v>188</v>
      </c>
      <c r="E203" s="7" t="s">
        <v>412</v>
      </c>
      <c r="F203" s="43">
        <v>200</v>
      </c>
      <c r="G203" s="40">
        <f>'прил 4'!H254</f>
        <v>14</v>
      </c>
    </row>
    <row r="204" spans="1:7" s="177" customFormat="1" ht="29.25" customHeight="1">
      <c r="A204" s="171"/>
      <c r="B204" s="178" t="s">
        <v>205</v>
      </c>
      <c r="C204" s="172"/>
      <c r="D204" s="172"/>
      <c r="E204" s="172"/>
      <c r="F204" s="173"/>
      <c r="G204" s="183">
        <f>G10+G39+G45+G71+G108+G168+G187</f>
        <v>17590.35334</v>
      </c>
    </row>
    <row r="205" spans="6:7" ht="12.75">
      <c r="F205" s="55"/>
      <c r="G205" s="154"/>
    </row>
    <row r="206" ht="12.75">
      <c r="F206" s="55"/>
    </row>
    <row r="207" ht="12.75">
      <c r="F207" s="55"/>
    </row>
    <row r="208" ht="12.75">
      <c r="F208" s="55"/>
    </row>
    <row r="209" ht="12.75">
      <c r="F209" s="55"/>
    </row>
    <row r="210" ht="12.75">
      <c r="F210" s="55"/>
    </row>
    <row r="211" ht="12.75">
      <c r="F211" s="55"/>
    </row>
  </sheetData>
  <sheetProtection/>
  <mergeCells count="3">
    <mergeCell ref="E2:G2"/>
    <mergeCell ref="A6:G6"/>
    <mergeCell ref="B4:G4"/>
  </mergeCells>
  <printOptions/>
  <pageMargins left="0.708661417322834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.75390625" style="155" customWidth="1"/>
    <col min="2" max="2" width="40.25390625" style="26" customWidth="1"/>
    <col min="3" max="3" width="10.75390625" style="26" customWidth="1"/>
    <col min="4" max="4" width="6.375" style="26" customWidth="1"/>
    <col min="5" max="5" width="6.50390625" style="26" customWidth="1"/>
    <col min="6" max="6" width="11.375" style="26" customWidth="1"/>
    <col min="7" max="7" width="8.375" style="26" customWidth="1"/>
    <col min="8" max="8" width="14.50390625" style="36" customWidth="1"/>
    <col min="9" max="9" width="14.00390625" style="26" hidden="1" customWidth="1"/>
    <col min="10" max="10" width="14.25390625" style="26" hidden="1" customWidth="1"/>
    <col min="11" max="11" width="11.625" style="26" customWidth="1"/>
    <col min="12" max="12" width="12.875" style="26" customWidth="1"/>
    <col min="13" max="16384" width="9.00390625" style="26" customWidth="1"/>
  </cols>
  <sheetData>
    <row r="1" ht="13.5">
      <c r="H1" s="11" t="s">
        <v>393</v>
      </c>
    </row>
    <row r="2" spans="4:8" ht="38.25" customHeight="1">
      <c r="D2" s="260" t="s">
        <v>432</v>
      </c>
      <c r="E2" s="253"/>
      <c r="F2" s="253"/>
      <c r="G2" s="253"/>
      <c r="H2" s="253"/>
    </row>
    <row r="4" spans="1:10" ht="13.5">
      <c r="A4" s="55"/>
      <c r="B4" s="91"/>
      <c r="C4" s="91"/>
      <c r="D4" s="91"/>
      <c r="E4" s="91"/>
      <c r="F4" s="91"/>
      <c r="G4" s="11"/>
      <c r="H4" s="11" t="s">
        <v>367</v>
      </c>
      <c r="I4" s="264" t="s">
        <v>270</v>
      </c>
      <c r="J4" s="264"/>
    </row>
    <row r="5" spans="1:10" ht="45" customHeight="1">
      <c r="A5" s="55"/>
      <c r="B5" s="91"/>
      <c r="C5" s="91"/>
      <c r="D5" s="261" t="s">
        <v>373</v>
      </c>
      <c r="E5" s="261"/>
      <c r="F5" s="261"/>
      <c r="G5" s="261"/>
      <c r="H5" s="261"/>
      <c r="I5" s="261"/>
      <c r="J5" s="261"/>
    </row>
    <row r="6" spans="1:10" ht="34.5" customHeight="1">
      <c r="A6" s="55"/>
      <c r="B6" s="91"/>
      <c r="C6" s="91"/>
      <c r="D6" s="116"/>
      <c r="E6" s="116"/>
      <c r="F6" s="116"/>
      <c r="G6" s="116"/>
      <c r="H6" s="116"/>
      <c r="I6" s="116"/>
      <c r="J6" s="116"/>
    </row>
    <row r="7" spans="1:12" ht="24" customHeight="1">
      <c r="A7" s="259" t="s">
        <v>284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</row>
    <row r="8" spans="1:10" ht="13.5">
      <c r="A8" s="55"/>
      <c r="B8" s="91"/>
      <c r="C8" s="33"/>
      <c r="D8" s="33"/>
      <c r="E8" s="33"/>
      <c r="F8" s="33"/>
      <c r="G8" s="33"/>
      <c r="H8" s="33"/>
      <c r="I8" s="33"/>
      <c r="J8" s="33" t="s">
        <v>155</v>
      </c>
    </row>
    <row r="9" spans="1:10" ht="13.5">
      <c r="A9" s="262" t="s">
        <v>206</v>
      </c>
      <c r="B9" s="262" t="s">
        <v>207</v>
      </c>
      <c r="C9" s="262" t="s">
        <v>208</v>
      </c>
      <c r="D9" s="262"/>
      <c r="E9" s="262"/>
      <c r="F9" s="262"/>
      <c r="G9" s="262"/>
      <c r="H9" s="265" t="s">
        <v>209</v>
      </c>
      <c r="I9" s="266" t="s">
        <v>210</v>
      </c>
      <c r="J9" s="267"/>
    </row>
    <row r="10" spans="1:12" s="36" customFormat="1" ht="25.5">
      <c r="A10" s="262"/>
      <c r="B10" s="262"/>
      <c r="C10" s="7" t="s">
        <v>103</v>
      </c>
      <c r="D10" s="7" t="s">
        <v>107</v>
      </c>
      <c r="E10" s="7" t="s">
        <v>108</v>
      </c>
      <c r="F10" s="7" t="s">
        <v>211</v>
      </c>
      <c r="G10" s="7" t="s">
        <v>212</v>
      </c>
      <c r="H10" s="265"/>
      <c r="I10" s="156" t="s">
        <v>213</v>
      </c>
      <c r="J10" s="156" t="s">
        <v>351</v>
      </c>
      <c r="L10" s="203"/>
    </row>
    <row r="11" spans="1:12" ht="13.5">
      <c r="A11" s="243">
        <v>1</v>
      </c>
      <c r="B11" s="31">
        <v>2</v>
      </c>
      <c r="C11" s="7" t="s">
        <v>214</v>
      </c>
      <c r="D11" s="7" t="s">
        <v>185</v>
      </c>
      <c r="E11" s="7"/>
      <c r="F11" s="7" t="s">
        <v>186</v>
      </c>
      <c r="G11" s="7" t="s">
        <v>215</v>
      </c>
      <c r="H11" s="156">
        <v>7</v>
      </c>
      <c r="I11" s="156">
        <v>8</v>
      </c>
      <c r="J11" s="156">
        <v>9</v>
      </c>
      <c r="L11" s="157"/>
    </row>
    <row r="12" spans="1:12" s="189" customFormat="1" ht="66.75" customHeight="1">
      <c r="A12" s="244">
        <v>1</v>
      </c>
      <c r="B12" s="176" t="s">
        <v>263</v>
      </c>
      <c r="C12" s="180" t="s">
        <v>276</v>
      </c>
      <c r="D12" s="180"/>
      <c r="E12" s="180"/>
      <c r="F12" s="180"/>
      <c r="G12" s="180"/>
      <c r="H12" s="185">
        <f>H13+H44+H50+H68+H109+H193</f>
        <v>13236.33434</v>
      </c>
      <c r="I12" s="185">
        <f>I13+I44+I109+I193+I50</f>
        <v>4856.4529999999995</v>
      </c>
      <c r="J12" s="186">
        <f>J13+J109+J193</f>
        <v>457.45</v>
      </c>
      <c r="K12" s="187"/>
      <c r="L12" s="188"/>
    </row>
    <row r="13" spans="1:12" s="190" customFormat="1" ht="31.5" customHeight="1">
      <c r="A13" s="244"/>
      <c r="B13" s="199" t="s">
        <v>248</v>
      </c>
      <c r="C13" s="8" t="s">
        <v>276</v>
      </c>
      <c r="D13" s="8" t="s">
        <v>187</v>
      </c>
      <c r="E13" s="8"/>
      <c r="F13" s="8"/>
      <c r="G13" s="8"/>
      <c r="H13" s="93">
        <f>H14+H18+H28+H24</f>
        <v>7376.17821</v>
      </c>
      <c r="I13" s="93">
        <f>I14+I18+I28+I24</f>
        <v>4511.053</v>
      </c>
      <c r="J13" s="94">
        <f>J14+J18+J28+J24</f>
        <v>457.45</v>
      </c>
      <c r="L13" s="204"/>
    </row>
    <row r="14" spans="1:12" s="36" customFormat="1" ht="54.75" customHeight="1">
      <c r="A14" s="243"/>
      <c r="B14" s="22" t="s">
        <v>224</v>
      </c>
      <c r="C14" s="7" t="s">
        <v>276</v>
      </c>
      <c r="D14" s="8" t="s">
        <v>187</v>
      </c>
      <c r="E14" s="8" t="s">
        <v>188</v>
      </c>
      <c r="F14" s="8"/>
      <c r="G14" s="8"/>
      <c r="H14" s="93">
        <f>H15</f>
        <v>1924.37</v>
      </c>
      <c r="I14" s="93">
        <f>I15</f>
        <v>1578.37</v>
      </c>
      <c r="J14" s="94">
        <f>J15</f>
        <v>0</v>
      </c>
      <c r="K14" s="85"/>
      <c r="L14" s="158"/>
    </row>
    <row r="15" spans="1:10" s="36" customFormat="1" ht="27" customHeight="1">
      <c r="A15" s="243"/>
      <c r="B15" s="22" t="s">
        <v>2</v>
      </c>
      <c r="C15" s="7" t="s">
        <v>276</v>
      </c>
      <c r="D15" s="7" t="s">
        <v>187</v>
      </c>
      <c r="E15" s="7" t="s">
        <v>188</v>
      </c>
      <c r="F15" s="7" t="s">
        <v>290</v>
      </c>
      <c r="G15" s="8"/>
      <c r="H15" s="95">
        <f>H16</f>
        <v>1924.37</v>
      </c>
      <c r="I15" s="95">
        <f>I16</f>
        <v>1578.37</v>
      </c>
      <c r="J15" s="96">
        <v>0</v>
      </c>
    </row>
    <row r="16" spans="1:12" s="36" customFormat="1" ht="31.5" customHeight="1">
      <c r="A16" s="243"/>
      <c r="B16" s="18" t="s">
        <v>318</v>
      </c>
      <c r="C16" s="7" t="s">
        <v>276</v>
      </c>
      <c r="D16" s="7" t="s">
        <v>187</v>
      </c>
      <c r="E16" s="7" t="s">
        <v>188</v>
      </c>
      <c r="F16" s="7" t="s">
        <v>291</v>
      </c>
      <c r="G16" s="7"/>
      <c r="H16" s="95">
        <f>H17</f>
        <v>1924.37</v>
      </c>
      <c r="I16" s="95">
        <f>I17</f>
        <v>1578.37</v>
      </c>
      <c r="J16" s="96"/>
      <c r="K16" s="86"/>
      <c r="L16" s="86"/>
    </row>
    <row r="17" spans="1:16" ht="78.75" customHeight="1">
      <c r="A17" s="37"/>
      <c r="B17" s="22" t="s">
        <v>250</v>
      </c>
      <c r="C17" s="7" t="s">
        <v>276</v>
      </c>
      <c r="D17" s="7" t="s">
        <v>187</v>
      </c>
      <c r="E17" s="7" t="s">
        <v>188</v>
      </c>
      <c r="F17" s="7" t="s">
        <v>291</v>
      </c>
      <c r="G17" s="7" t="s">
        <v>251</v>
      </c>
      <c r="H17" s="99">
        <v>1924.37</v>
      </c>
      <c r="I17" s="95">
        <v>1578.37</v>
      </c>
      <c r="J17" s="106"/>
      <c r="K17" s="19"/>
      <c r="L17" s="56"/>
      <c r="M17" s="19"/>
      <c r="N17" s="20"/>
      <c r="O17" s="21"/>
      <c r="P17" s="21"/>
    </row>
    <row r="18" spans="1:11" ht="66.75" customHeight="1">
      <c r="A18" s="37"/>
      <c r="B18" s="9" t="s">
        <v>218</v>
      </c>
      <c r="C18" s="7" t="s">
        <v>276</v>
      </c>
      <c r="D18" s="8" t="s">
        <v>187</v>
      </c>
      <c r="E18" s="8" t="s">
        <v>190</v>
      </c>
      <c r="F18" s="8"/>
      <c r="G18" s="8"/>
      <c r="H18" s="97">
        <f aca="true" t="shared" si="0" ref="H18:J19">H19</f>
        <v>2918.951</v>
      </c>
      <c r="I18" s="97">
        <f t="shared" si="0"/>
        <v>2674.335</v>
      </c>
      <c r="J18" s="98">
        <f t="shared" si="0"/>
        <v>457.45</v>
      </c>
      <c r="K18" s="36"/>
    </row>
    <row r="19" spans="1:11" ht="32.25" customHeight="1">
      <c r="A19" s="37"/>
      <c r="B19" s="22" t="s">
        <v>2</v>
      </c>
      <c r="C19" s="7" t="s">
        <v>276</v>
      </c>
      <c r="D19" s="7" t="s">
        <v>187</v>
      </c>
      <c r="E19" s="7" t="s">
        <v>190</v>
      </c>
      <c r="F19" s="7" t="s">
        <v>290</v>
      </c>
      <c r="G19" s="8"/>
      <c r="H19" s="99">
        <f t="shared" si="0"/>
        <v>2918.951</v>
      </c>
      <c r="I19" s="99">
        <f t="shared" si="0"/>
        <v>2674.335</v>
      </c>
      <c r="J19" s="100">
        <f t="shared" si="0"/>
        <v>457.45</v>
      </c>
      <c r="K19" s="36"/>
    </row>
    <row r="20" spans="1:11" ht="59.25" customHeight="1">
      <c r="A20" s="37"/>
      <c r="B20" s="22" t="s">
        <v>316</v>
      </c>
      <c r="C20" s="7" t="s">
        <v>276</v>
      </c>
      <c r="D20" s="7" t="s">
        <v>187</v>
      </c>
      <c r="E20" s="7" t="s">
        <v>190</v>
      </c>
      <c r="F20" s="7" t="s">
        <v>292</v>
      </c>
      <c r="G20" s="7"/>
      <c r="H20" s="99">
        <f>H21+H22+H23</f>
        <v>2918.951</v>
      </c>
      <c r="I20" s="99">
        <f>I21</f>
        <v>2674.335</v>
      </c>
      <c r="J20" s="100">
        <f>J22</f>
        <v>457.45</v>
      </c>
      <c r="K20" s="36"/>
    </row>
    <row r="21" spans="1:12" ht="82.5" customHeight="1">
      <c r="A21" s="37"/>
      <c r="B21" s="22" t="s">
        <v>250</v>
      </c>
      <c r="C21" s="7" t="s">
        <v>276</v>
      </c>
      <c r="D21" s="7" t="s">
        <v>187</v>
      </c>
      <c r="E21" s="7" t="s">
        <v>190</v>
      </c>
      <c r="F21" s="7" t="s">
        <v>292</v>
      </c>
      <c r="G21" s="7" t="s">
        <v>251</v>
      </c>
      <c r="H21" s="99">
        <f>3496.215-1184.714</f>
        <v>2311.501</v>
      </c>
      <c r="I21" s="95">
        <v>2674.335</v>
      </c>
      <c r="J21" s="96"/>
      <c r="K21" s="36"/>
      <c r="L21" s="87"/>
    </row>
    <row r="22" spans="1:11" ht="42" customHeight="1">
      <c r="A22" s="37"/>
      <c r="B22" s="22" t="s">
        <v>252</v>
      </c>
      <c r="C22" s="7" t="s">
        <v>276</v>
      </c>
      <c r="D22" s="7" t="s">
        <v>187</v>
      </c>
      <c r="E22" s="7" t="s">
        <v>190</v>
      </c>
      <c r="F22" s="7" t="s">
        <v>292</v>
      </c>
      <c r="G22" s="7" t="s">
        <v>254</v>
      </c>
      <c r="H22" s="99">
        <f>607.45-5</f>
        <v>602.45</v>
      </c>
      <c r="I22" s="95"/>
      <c r="J22" s="96">
        <v>457.45</v>
      </c>
      <c r="K22" s="36"/>
    </row>
    <row r="23" spans="1:11" ht="31.5" customHeight="1">
      <c r="A23" s="37"/>
      <c r="B23" s="22" t="s">
        <v>253</v>
      </c>
      <c r="C23" s="7" t="s">
        <v>276</v>
      </c>
      <c r="D23" s="7" t="s">
        <v>187</v>
      </c>
      <c r="E23" s="7" t="s">
        <v>190</v>
      </c>
      <c r="F23" s="7" t="s">
        <v>292</v>
      </c>
      <c r="G23" s="7" t="s">
        <v>255</v>
      </c>
      <c r="H23" s="99">
        <v>5</v>
      </c>
      <c r="I23" s="95"/>
      <c r="J23" s="96"/>
      <c r="K23" s="36"/>
    </row>
    <row r="24" spans="1:10" s="193" customFormat="1" ht="31.5" customHeight="1">
      <c r="A24" s="245"/>
      <c r="B24" s="117" t="s">
        <v>192</v>
      </c>
      <c r="C24" s="7" t="s">
        <v>276</v>
      </c>
      <c r="D24" s="8" t="s">
        <v>187</v>
      </c>
      <c r="E24" s="8" t="s">
        <v>191</v>
      </c>
      <c r="F24" s="7"/>
      <c r="G24" s="7"/>
      <c r="H24" s="97">
        <f>H25</f>
        <v>10</v>
      </c>
      <c r="I24" s="191"/>
      <c r="J24" s="192"/>
    </row>
    <row r="25" spans="1:10" s="88" customFormat="1" ht="28.5" customHeight="1">
      <c r="A25" s="246"/>
      <c r="B25" s="22" t="s">
        <v>2</v>
      </c>
      <c r="C25" s="7" t="s">
        <v>276</v>
      </c>
      <c r="D25" s="7" t="s">
        <v>187</v>
      </c>
      <c r="E25" s="7" t="s">
        <v>191</v>
      </c>
      <c r="F25" s="7" t="s">
        <v>290</v>
      </c>
      <c r="G25" s="7"/>
      <c r="H25" s="99">
        <f>H26</f>
        <v>10</v>
      </c>
      <c r="I25" s="99"/>
      <c r="J25" s="100"/>
    </row>
    <row r="26" spans="1:10" s="88" customFormat="1" ht="33" customHeight="1">
      <c r="A26" s="246"/>
      <c r="B26" s="9" t="s">
        <v>317</v>
      </c>
      <c r="C26" s="7" t="s">
        <v>276</v>
      </c>
      <c r="D26" s="7" t="s">
        <v>187</v>
      </c>
      <c r="E26" s="7" t="s">
        <v>191</v>
      </c>
      <c r="F26" s="7" t="s">
        <v>293</v>
      </c>
      <c r="G26" s="7"/>
      <c r="H26" s="99">
        <f>H27</f>
        <v>10</v>
      </c>
      <c r="I26" s="95"/>
      <c r="J26" s="96"/>
    </row>
    <row r="27" spans="1:10" s="88" customFormat="1" ht="24" customHeight="1">
      <c r="A27" s="246"/>
      <c r="B27" s="22" t="s">
        <v>253</v>
      </c>
      <c r="C27" s="7" t="s">
        <v>276</v>
      </c>
      <c r="D27" s="7" t="s">
        <v>187</v>
      </c>
      <c r="E27" s="7" t="s">
        <v>191</v>
      </c>
      <c r="F27" s="7" t="s">
        <v>293</v>
      </c>
      <c r="G27" s="7" t="s">
        <v>255</v>
      </c>
      <c r="H27" s="99">
        <v>10</v>
      </c>
      <c r="I27" s="95"/>
      <c r="J27" s="96"/>
    </row>
    <row r="28" spans="1:10" s="193" customFormat="1" ht="30" customHeight="1">
      <c r="A28" s="245"/>
      <c r="B28" s="117" t="s">
        <v>193</v>
      </c>
      <c r="C28" s="7" t="s">
        <v>276</v>
      </c>
      <c r="D28" s="8" t="s">
        <v>187</v>
      </c>
      <c r="E28" s="8" t="s">
        <v>225</v>
      </c>
      <c r="F28" s="7"/>
      <c r="G28" s="7"/>
      <c r="H28" s="97">
        <f>H29+H39+H41+H34</f>
        <v>2522.85721</v>
      </c>
      <c r="I28" s="97">
        <f>I29</f>
        <v>258.348</v>
      </c>
      <c r="J28" s="98">
        <f>J29</f>
        <v>0</v>
      </c>
    </row>
    <row r="29" spans="1:10" s="88" customFormat="1" ht="30" customHeight="1">
      <c r="A29" s="246"/>
      <c r="B29" s="22" t="s">
        <v>2</v>
      </c>
      <c r="C29" s="7" t="s">
        <v>276</v>
      </c>
      <c r="D29" s="7" t="s">
        <v>187</v>
      </c>
      <c r="E29" s="7" t="s">
        <v>225</v>
      </c>
      <c r="F29" s="7" t="s">
        <v>290</v>
      </c>
      <c r="G29" s="7"/>
      <c r="H29" s="99">
        <f>H30</f>
        <v>1908.4722100000001</v>
      </c>
      <c r="I29" s="99">
        <f>I31</f>
        <v>258.348</v>
      </c>
      <c r="J29" s="100">
        <v>0</v>
      </c>
    </row>
    <row r="30" spans="1:10" s="88" customFormat="1" ht="51.75" customHeight="1">
      <c r="A30" s="246"/>
      <c r="B30" s="9" t="s">
        <v>35</v>
      </c>
      <c r="C30" s="7" t="s">
        <v>276</v>
      </c>
      <c r="D30" s="7" t="s">
        <v>187</v>
      </c>
      <c r="E30" s="7" t="s">
        <v>225</v>
      </c>
      <c r="F30" s="7" t="s">
        <v>294</v>
      </c>
      <c r="G30" s="7"/>
      <c r="H30" s="99">
        <f>H31+H33+H32</f>
        <v>1908.4722100000001</v>
      </c>
      <c r="I30" s="99"/>
      <c r="J30" s="100"/>
    </row>
    <row r="31" spans="1:11" s="88" customFormat="1" ht="81.75" customHeight="1">
      <c r="A31" s="246"/>
      <c r="B31" s="22" t="s">
        <v>250</v>
      </c>
      <c r="C31" s="7" t="s">
        <v>276</v>
      </c>
      <c r="D31" s="7" t="s">
        <v>187</v>
      </c>
      <c r="E31" s="7" t="s">
        <v>225</v>
      </c>
      <c r="F31" s="7" t="s">
        <v>294</v>
      </c>
      <c r="G31" s="7" t="s">
        <v>251</v>
      </c>
      <c r="H31" s="99">
        <f>436.369+1184.714+21.0966-31.827</f>
        <v>1610.3526000000002</v>
      </c>
      <c r="I31" s="99">
        <v>258.348</v>
      </c>
      <c r="J31" s="100"/>
      <c r="K31" s="91"/>
    </row>
    <row r="32" spans="1:11" s="88" customFormat="1" ht="43.5" customHeight="1">
      <c r="A32" s="246"/>
      <c r="B32" s="22" t="s">
        <v>252</v>
      </c>
      <c r="C32" s="7" t="s">
        <v>276</v>
      </c>
      <c r="D32" s="7" t="s">
        <v>187</v>
      </c>
      <c r="E32" s="7" t="s">
        <v>225</v>
      </c>
      <c r="F32" s="7" t="s">
        <v>294</v>
      </c>
      <c r="G32" s="7" t="s">
        <v>254</v>
      </c>
      <c r="H32" s="99">
        <f>45+191.75421-9.865-30.5966+31.827</f>
        <v>228.11961</v>
      </c>
      <c r="I32" s="99"/>
      <c r="J32" s="100"/>
      <c r="K32" s="91"/>
    </row>
    <row r="33" spans="1:11" s="88" customFormat="1" ht="30.75" customHeight="1">
      <c r="A33" s="246"/>
      <c r="B33" s="22" t="s">
        <v>253</v>
      </c>
      <c r="C33" s="7" t="s">
        <v>276</v>
      </c>
      <c r="D33" s="7" t="s">
        <v>187</v>
      </c>
      <c r="E33" s="7" t="s">
        <v>225</v>
      </c>
      <c r="F33" s="7" t="s">
        <v>294</v>
      </c>
      <c r="G33" s="7" t="s">
        <v>255</v>
      </c>
      <c r="H33" s="99">
        <v>70</v>
      </c>
      <c r="I33" s="99"/>
      <c r="J33" s="100"/>
      <c r="K33" s="36"/>
    </row>
    <row r="34" spans="1:11" s="88" customFormat="1" ht="12.75" hidden="1">
      <c r="A34" s="246"/>
      <c r="B34" s="22" t="s">
        <v>3</v>
      </c>
      <c r="C34" s="7" t="s">
        <v>276</v>
      </c>
      <c r="D34" s="7" t="s">
        <v>187</v>
      </c>
      <c r="E34" s="7" t="s">
        <v>225</v>
      </c>
      <c r="F34" s="7" t="s">
        <v>280</v>
      </c>
      <c r="G34" s="7"/>
      <c r="H34" s="99">
        <f>H35</f>
        <v>0</v>
      </c>
      <c r="I34" s="99"/>
      <c r="J34" s="100"/>
      <c r="K34" s="36"/>
    </row>
    <row r="35" spans="1:11" s="88" customFormat="1" ht="102" hidden="1">
      <c r="A35" s="246"/>
      <c r="B35" s="64" t="s">
        <v>217</v>
      </c>
      <c r="C35" s="7" t="s">
        <v>276</v>
      </c>
      <c r="D35" s="7" t="s">
        <v>187</v>
      </c>
      <c r="E35" s="7" t="s">
        <v>225</v>
      </c>
      <c r="F35" s="7" t="s">
        <v>127</v>
      </c>
      <c r="G35" s="7"/>
      <c r="H35" s="99">
        <f>H36</f>
        <v>0</v>
      </c>
      <c r="I35" s="99"/>
      <c r="J35" s="100"/>
      <c r="K35" s="36"/>
    </row>
    <row r="36" spans="1:11" s="88" customFormat="1" ht="25.5" hidden="1">
      <c r="A36" s="246"/>
      <c r="B36" s="22" t="s">
        <v>252</v>
      </c>
      <c r="C36" s="7" t="s">
        <v>276</v>
      </c>
      <c r="D36" s="7" t="s">
        <v>187</v>
      </c>
      <c r="E36" s="7" t="s">
        <v>225</v>
      </c>
      <c r="F36" s="7" t="s">
        <v>127</v>
      </c>
      <c r="G36" s="7" t="s">
        <v>254</v>
      </c>
      <c r="H36" s="99"/>
      <c r="I36" s="99"/>
      <c r="J36" s="100"/>
      <c r="K36" s="36"/>
    </row>
    <row r="37" spans="1:11" s="88" customFormat="1" ht="12.75" hidden="1">
      <c r="A37" s="246"/>
      <c r="B37" s="30" t="s">
        <v>267</v>
      </c>
      <c r="C37" s="7"/>
      <c r="D37" s="7"/>
      <c r="E37" s="7"/>
      <c r="F37" s="7"/>
      <c r="G37" s="7"/>
      <c r="H37" s="101"/>
      <c r="I37" s="99"/>
      <c r="J37" s="100"/>
      <c r="K37" s="36"/>
    </row>
    <row r="38" spans="1:12" s="88" customFormat="1" ht="29.25" customHeight="1">
      <c r="A38" s="246"/>
      <c r="B38" s="22" t="s">
        <v>2</v>
      </c>
      <c r="C38" s="7" t="s">
        <v>276</v>
      </c>
      <c r="D38" s="7" t="s">
        <v>187</v>
      </c>
      <c r="E38" s="7" t="s">
        <v>225</v>
      </c>
      <c r="F38" s="7" t="s">
        <v>290</v>
      </c>
      <c r="G38" s="7"/>
      <c r="H38" s="99">
        <f>H39</f>
        <v>20.5</v>
      </c>
      <c r="I38" s="99"/>
      <c r="J38" s="100"/>
      <c r="K38" s="89"/>
      <c r="L38" s="89"/>
    </row>
    <row r="39" spans="1:10" s="88" customFormat="1" ht="114.75" customHeight="1">
      <c r="A39" s="246"/>
      <c r="B39" s="9" t="s">
        <v>365</v>
      </c>
      <c r="C39" s="7" t="s">
        <v>276</v>
      </c>
      <c r="D39" s="7" t="s">
        <v>187</v>
      </c>
      <c r="E39" s="7" t="s">
        <v>225</v>
      </c>
      <c r="F39" s="4" t="s">
        <v>304</v>
      </c>
      <c r="G39" s="7"/>
      <c r="H39" s="99">
        <f>H40</f>
        <v>20.5</v>
      </c>
      <c r="I39" s="99"/>
      <c r="J39" s="100"/>
    </row>
    <row r="40" spans="1:10" s="88" customFormat="1" ht="38.25" customHeight="1">
      <c r="A40" s="246"/>
      <c r="B40" s="22" t="s">
        <v>252</v>
      </c>
      <c r="C40" s="7" t="s">
        <v>276</v>
      </c>
      <c r="D40" s="7" t="s">
        <v>187</v>
      </c>
      <c r="E40" s="7" t="s">
        <v>225</v>
      </c>
      <c r="F40" s="4" t="s">
        <v>304</v>
      </c>
      <c r="G40" s="7" t="s">
        <v>254</v>
      </c>
      <c r="H40" s="99">
        <v>20.5</v>
      </c>
      <c r="I40" s="99"/>
      <c r="J40" s="100"/>
    </row>
    <row r="41" spans="1:10" s="88" customFormat="1" ht="28.5" customHeight="1">
      <c r="A41" s="246"/>
      <c r="B41" s="22" t="s">
        <v>2</v>
      </c>
      <c r="C41" s="7" t="s">
        <v>276</v>
      </c>
      <c r="D41" s="7" t="s">
        <v>187</v>
      </c>
      <c r="E41" s="7" t="s">
        <v>225</v>
      </c>
      <c r="F41" s="7" t="s">
        <v>290</v>
      </c>
      <c r="G41" s="7"/>
      <c r="H41" s="95">
        <f>H42</f>
        <v>593.885</v>
      </c>
      <c r="I41" s="95"/>
      <c r="J41" s="96"/>
    </row>
    <row r="42" spans="1:10" s="88" customFormat="1" ht="68.25" customHeight="1">
      <c r="A42" s="246"/>
      <c r="B42" s="22" t="s">
        <v>319</v>
      </c>
      <c r="C42" s="7" t="s">
        <v>276</v>
      </c>
      <c r="D42" s="7" t="s">
        <v>187</v>
      </c>
      <c r="E42" s="7" t="s">
        <v>225</v>
      </c>
      <c r="F42" s="7" t="s">
        <v>295</v>
      </c>
      <c r="G42" s="7"/>
      <c r="H42" s="99">
        <f>H43</f>
        <v>593.885</v>
      </c>
      <c r="I42" s="95"/>
      <c r="J42" s="96"/>
    </row>
    <row r="43" spans="1:10" s="88" customFormat="1" ht="28.5" customHeight="1">
      <c r="A43" s="246"/>
      <c r="B43" s="22" t="s">
        <v>257</v>
      </c>
      <c r="C43" s="7" t="s">
        <v>276</v>
      </c>
      <c r="D43" s="7" t="s">
        <v>187</v>
      </c>
      <c r="E43" s="7" t="s">
        <v>225</v>
      </c>
      <c r="F43" s="7" t="s">
        <v>295</v>
      </c>
      <c r="G43" s="7" t="s">
        <v>256</v>
      </c>
      <c r="H43" s="100">
        <v>593.885</v>
      </c>
      <c r="I43" s="95"/>
      <c r="J43" s="96"/>
    </row>
    <row r="44" spans="1:10" s="193" customFormat="1" ht="36" customHeight="1">
      <c r="A44" s="247">
        <v>2</v>
      </c>
      <c r="B44" s="121" t="s">
        <v>194</v>
      </c>
      <c r="C44" s="8" t="s">
        <v>276</v>
      </c>
      <c r="D44" s="8" t="s">
        <v>188</v>
      </c>
      <c r="E44" s="8"/>
      <c r="F44" s="8"/>
      <c r="G44" s="8"/>
      <c r="H44" s="97">
        <f>H45</f>
        <v>145.4</v>
      </c>
      <c r="I44" s="97">
        <f>I45</f>
        <v>106.2</v>
      </c>
      <c r="J44" s="98">
        <f>J45</f>
        <v>0</v>
      </c>
    </row>
    <row r="45" spans="1:10" s="88" customFormat="1" ht="31.5" customHeight="1">
      <c r="A45" s="246"/>
      <c r="B45" s="6" t="s">
        <v>195</v>
      </c>
      <c r="C45" s="7" t="s">
        <v>276</v>
      </c>
      <c r="D45" s="8" t="s">
        <v>188</v>
      </c>
      <c r="E45" s="8" t="s">
        <v>189</v>
      </c>
      <c r="F45" s="7"/>
      <c r="G45" s="7"/>
      <c r="H45" s="97">
        <f>H46</f>
        <v>145.4</v>
      </c>
      <c r="I45" s="97">
        <f>I47</f>
        <v>106.2</v>
      </c>
      <c r="J45" s="100">
        <v>0</v>
      </c>
    </row>
    <row r="46" spans="1:10" s="88" customFormat="1" ht="31.5" customHeight="1">
      <c r="A46" s="246"/>
      <c r="B46" s="22" t="s">
        <v>2</v>
      </c>
      <c r="C46" s="7" t="s">
        <v>276</v>
      </c>
      <c r="D46" s="7" t="s">
        <v>188</v>
      </c>
      <c r="E46" s="7" t="s">
        <v>189</v>
      </c>
      <c r="F46" s="7" t="s">
        <v>290</v>
      </c>
      <c r="G46" s="7"/>
      <c r="H46" s="99">
        <f>H48+H49</f>
        <v>145.4</v>
      </c>
      <c r="I46" s="99"/>
      <c r="J46" s="100"/>
    </row>
    <row r="47" spans="1:10" s="88" customFormat="1" ht="42" customHeight="1">
      <c r="A47" s="246"/>
      <c r="B47" s="18" t="s">
        <v>37</v>
      </c>
      <c r="C47" s="7" t="s">
        <v>276</v>
      </c>
      <c r="D47" s="7" t="s">
        <v>188</v>
      </c>
      <c r="E47" s="7" t="s">
        <v>189</v>
      </c>
      <c r="F47" s="7" t="s">
        <v>296</v>
      </c>
      <c r="G47" s="7"/>
      <c r="H47" s="99">
        <f>H48+H49</f>
        <v>145.4</v>
      </c>
      <c r="I47" s="99">
        <f>I48</f>
        <v>106.2</v>
      </c>
      <c r="J47" s="100"/>
    </row>
    <row r="48" spans="1:10" s="88" customFormat="1" ht="82.5" customHeight="1">
      <c r="A48" s="246"/>
      <c r="B48" s="22" t="s">
        <v>250</v>
      </c>
      <c r="C48" s="7" t="s">
        <v>276</v>
      </c>
      <c r="D48" s="7" t="s">
        <v>188</v>
      </c>
      <c r="E48" s="7" t="s">
        <v>189</v>
      </c>
      <c r="F48" s="7" t="s">
        <v>296</v>
      </c>
      <c r="G48" s="7" t="s">
        <v>251</v>
      </c>
      <c r="H48" s="99">
        <v>138.3</v>
      </c>
      <c r="I48" s="99">
        <v>106.2</v>
      </c>
      <c r="J48" s="100"/>
    </row>
    <row r="49" spans="1:10" s="88" customFormat="1" ht="43.5" customHeight="1">
      <c r="A49" s="246"/>
      <c r="B49" s="22" t="s">
        <v>252</v>
      </c>
      <c r="C49" s="7" t="s">
        <v>276</v>
      </c>
      <c r="D49" s="7" t="s">
        <v>188</v>
      </c>
      <c r="E49" s="7" t="s">
        <v>189</v>
      </c>
      <c r="F49" s="7" t="s">
        <v>296</v>
      </c>
      <c r="G49" s="7" t="s">
        <v>254</v>
      </c>
      <c r="H49" s="99">
        <v>7.1</v>
      </c>
      <c r="I49" s="99"/>
      <c r="J49" s="100"/>
    </row>
    <row r="50" spans="1:10" s="193" customFormat="1" ht="50.25" customHeight="1">
      <c r="A50" s="247">
        <v>3</v>
      </c>
      <c r="B50" s="113" t="s">
        <v>271</v>
      </c>
      <c r="C50" s="8" t="s">
        <v>276</v>
      </c>
      <c r="D50" s="8" t="s">
        <v>189</v>
      </c>
      <c r="E50" s="8"/>
      <c r="F50" s="8"/>
      <c r="G50" s="8"/>
      <c r="H50" s="97">
        <f>H51+H57+H61</f>
        <v>472</v>
      </c>
      <c r="I50" s="93">
        <f aca="true" t="shared" si="1" ref="H50:J51">I51</f>
        <v>12.5</v>
      </c>
      <c r="J50" s="94">
        <f t="shared" si="1"/>
        <v>0</v>
      </c>
    </row>
    <row r="51" spans="1:10" s="88" customFormat="1" ht="30.75" customHeight="1">
      <c r="A51" s="246"/>
      <c r="B51" s="18" t="s">
        <v>272</v>
      </c>
      <c r="C51" s="7" t="s">
        <v>276</v>
      </c>
      <c r="D51" s="8" t="s">
        <v>189</v>
      </c>
      <c r="E51" s="8" t="s">
        <v>190</v>
      </c>
      <c r="F51" s="8"/>
      <c r="G51" s="8"/>
      <c r="H51" s="97">
        <f t="shared" si="1"/>
        <v>16</v>
      </c>
      <c r="I51" s="93">
        <f t="shared" si="1"/>
        <v>12.5</v>
      </c>
      <c r="J51" s="94">
        <f t="shared" si="1"/>
        <v>0</v>
      </c>
    </row>
    <row r="52" spans="1:10" s="88" customFormat="1" ht="33" customHeight="1">
      <c r="A52" s="246"/>
      <c r="B52" s="22" t="s">
        <v>2</v>
      </c>
      <c r="C52" s="7" t="s">
        <v>276</v>
      </c>
      <c r="D52" s="7" t="s">
        <v>189</v>
      </c>
      <c r="E52" s="7" t="s">
        <v>190</v>
      </c>
      <c r="F52" s="7" t="s">
        <v>290</v>
      </c>
      <c r="G52" s="8"/>
      <c r="H52" s="99">
        <f>H53+H55</f>
        <v>16</v>
      </c>
      <c r="I52" s="95">
        <f>I54+I56</f>
        <v>12.5</v>
      </c>
      <c r="J52" s="96">
        <v>0</v>
      </c>
    </row>
    <row r="53" spans="1:10" s="88" customFormat="1" ht="65.25" customHeight="1">
      <c r="A53" s="246"/>
      <c r="B53" s="57" t="s">
        <v>320</v>
      </c>
      <c r="C53" s="7" t="s">
        <v>276</v>
      </c>
      <c r="D53" s="7" t="s">
        <v>189</v>
      </c>
      <c r="E53" s="7" t="s">
        <v>190</v>
      </c>
      <c r="F53" s="7" t="s">
        <v>297</v>
      </c>
      <c r="G53" s="7"/>
      <c r="H53" s="99">
        <f>H54</f>
        <v>1.2</v>
      </c>
      <c r="I53" s="93"/>
      <c r="J53" s="94"/>
    </row>
    <row r="54" spans="1:11" s="88" customFormat="1" ht="88.5" customHeight="1">
      <c r="A54" s="246"/>
      <c r="B54" s="22" t="s">
        <v>250</v>
      </c>
      <c r="C54" s="7" t="s">
        <v>276</v>
      </c>
      <c r="D54" s="7" t="s">
        <v>189</v>
      </c>
      <c r="E54" s="7" t="s">
        <v>190</v>
      </c>
      <c r="F54" s="7" t="s">
        <v>297</v>
      </c>
      <c r="G54" s="7" t="s">
        <v>251</v>
      </c>
      <c r="H54" s="99">
        <v>1.2</v>
      </c>
      <c r="I54" s="95">
        <v>1.2</v>
      </c>
      <c r="J54" s="94"/>
      <c r="K54" s="36"/>
    </row>
    <row r="55" spans="1:11" s="88" customFormat="1" ht="119.25" customHeight="1">
      <c r="A55" s="246"/>
      <c r="B55" s="18" t="s">
        <v>369</v>
      </c>
      <c r="C55" s="7" t="s">
        <v>276</v>
      </c>
      <c r="D55" s="7" t="s">
        <v>189</v>
      </c>
      <c r="E55" s="7" t="s">
        <v>190</v>
      </c>
      <c r="F55" s="7" t="s">
        <v>298</v>
      </c>
      <c r="G55" s="7"/>
      <c r="H55" s="99">
        <f>H56</f>
        <v>14.8</v>
      </c>
      <c r="I55" s="95"/>
      <c r="J55" s="94"/>
      <c r="K55" s="36"/>
    </row>
    <row r="56" spans="1:11" s="88" customFormat="1" ht="87.75" customHeight="1">
      <c r="A56" s="246"/>
      <c r="B56" s="22" t="s">
        <v>250</v>
      </c>
      <c r="C56" s="7" t="s">
        <v>276</v>
      </c>
      <c r="D56" s="7" t="s">
        <v>189</v>
      </c>
      <c r="E56" s="7" t="s">
        <v>190</v>
      </c>
      <c r="F56" s="7" t="s">
        <v>298</v>
      </c>
      <c r="G56" s="7" t="s">
        <v>251</v>
      </c>
      <c r="H56" s="99">
        <v>14.8</v>
      </c>
      <c r="I56" s="95">
        <v>11.3</v>
      </c>
      <c r="J56" s="94"/>
      <c r="K56" s="36"/>
    </row>
    <row r="57" spans="1:10" s="88" customFormat="1" ht="66" customHeight="1">
      <c r="A57" s="246"/>
      <c r="B57" s="113" t="s">
        <v>287</v>
      </c>
      <c r="C57" s="8" t="s">
        <v>276</v>
      </c>
      <c r="D57" s="8" t="s">
        <v>189</v>
      </c>
      <c r="E57" s="8" t="s">
        <v>5</v>
      </c>
      <c r="F57" s="8"/>
      <c r="G57" s="8"/>
      <c r="H57" s="97">
        <f>H58</f>
        <v>350</v>
      </c>
      <c r="I57" s="93"/>
      <c r="J57" s="94"/>
    </row>
    <row r="58" spans="1:10" s="88" customFormat="1" ht="32.25" customHeight="1">
      <c r="A58" s="246"/>
      <c r="B58" s="39" t="s">
        <v>2</v>
      </c>
      <c r="C58" s="7"/>
      <c r="D58" s="7"/>
      <c r="E58" s="7"/>
      <c r="F58" s="7"/>
      <c r="G58" s="7"/>
      <c r="H58" s="99">
        <f>H59</f>
        <v>350</v>
      </c>
      <c r="I58" s="93"/>
      <c r="J58" s="94"/>
    </row>
    <row r="59" spans="1:10" s="88" customFormat="1" ht="61.5" customHeight="1">
      <c r="A59" s="246"/>
      <c r="B59" s="39" t="s">
        <v>305</v>
      </c>
      <c r="C59" s="7" t="s">
        <v>276</v>
      </c>
      <c r="D59" s="7" t="s">
        <v>189</v>
      </c>
      <c r="E59" s="7" t="s">
        <v>5</v>
      </c>
      <c r="F59" s="7" t="s">
        <v>288</v>
      </c>
      <c r="G59" s="7"/>
      <c r="H59" s="99">
        <f>H60</f>
        <v>350</v>
      </c>
      <c r="I59" s="93"/>
      <c r="J59" s="94"/>
    </row>
    <row r="60" spans="1:10" s="88" customFormat="1" ht="45.75" customHeight="1">
      <c r="A60" s="246"/>
      <c r="B60" s="22" t="s">
        <v>252</v>
      </c>
      <c r="C60" s="7" t="s">
        <v>276</v>
      </c>
      <c r="D60" s="7" t="s">
        <v>189</v>
      </c>
      <c r="E60" s="7" t="s">
        <v>5</v>
      </c>
      <c r="F60" s="7" t="s">
        <v>288</v>
      </c>
      <c r="G60" s="7" t="s">
        <v>254</v>
      </c>
      <c r="H60" s="99">
        <v>350</v>
      </c>
      <c r="I60" s="93"/>
      <c r="J60" s="94"/>
    </row>
    <row r="61" spans="1:10" s="88" customFormat="1" ht="28.5" customHeight="1">
      <c r="A61" s="246"/>
      <c r="B61" s="251" t="s">
        <v>264</v>
      </c>
      <c r="C61" s="7" t="s">
        <v>276</v>
      </c>
      <c r="D61" s="8" t="s">
        <v>189</v>
      </c>
      <c r="E61" s="8" t="s">
        <v>196</v>
      </c>
      <c r="F61" s="7"/>
      <c r="G61" s="7"/>
      <c r="H61" s="97">
        <f>H62</f>
        <v>106</v>
      </c>
      <c r="I61" s="93"/>
      <c r="J61" s="94"/>
    </row>
    <row r="62" spans="1:10" s="88" customFormat="1" ht="33" customHeight="1">
      <c r="A62" s="246"/>
      <c r="B62" s="39" t="s">
        <v>2</v>
      </c>
      <c r="C62" s="7" t="s">
        <v>276</v>
      </c>
      <c r="D62" s="7" t="s">
        <v>189</v>
      </c>
      <c r="E62" s="7" t="s">
        <v>196</v>
      </c>
      <c r="F62" s="7" t="s">
        <v>290</v>
      </c>
      <c r="G62" s="7"/>
      <c r="H62" s="99">
        <f>H63+H65</f>
        <v>106</v>
      </c>
      <c r="I62" s="93"/>
      <c r="J62" s="94"/>
    </row>
    <row r="63" spans="1:10" s="88" customFormat="1" ht="48.75" customHeight="1">
      <c r="A63" s="246"/>
      <c r="B63" s="39" t="s">
        <v>307</v>
      </c>
      <c r="C63" s="7" t="s">
        <v>276</v>
      </c>
      <c r="D63" s="7" t="s">
        <v>189</v>
      </c>
      <c r="E63" s="7" t="s">
        <v>196</v>
      </c>
      <c r="F63" s="7" t="s">
        <v>289</v>
      </c>
      <c r="G63" s="7"/>
      <c r="H63" s="95">
        <f>H64</f>
        <v>106</v>
      </c>
      <c r="I63" s="93"/>
      <c r="J63" s="94"/>
    </row>
    <row r="64" spans="1:10" s="88" customFormat="1" ht="43.5" customHeight="1">
      <c r="A64" s="246"/>
      <c r="B64" s="22" t="s">
        <v>252</v>
      </c>
      <c r="C64" s="7" t="s">
        <v>276</v>
      </c>
      <c r="D64" s="7" t="s">
        <v>189</v>
      </c>
      <c r="E64" s="7" t="s">
        <v>196</v>
      </c>
      <c r="F64" s="7" t="s">
        <v>289</v>
      </c>
      <c r="G64" s="7" t="s">
        <v>254</v>
      </c>
      <c r="H64" s="95">
        <v>106</v>
      </c>
      <c r="I64" s="93"/>
      <c r="J64" s="94"/>
    </row>
    <row r="65" spans="1:10" s="88" customFormat="1" ht="12.75" hidden="1">
      <c r="A65" s="246"/>
      <c r="B65" s="22" t="s">
        <v>264</v>
      </c>
      <c r="C65" s="7" t="s">
        <v>276</v>
      </c>
      <c r="D65" s="7" t="s">
        <v>189</v>
      </c>
      <c r="E65" s="7" t="s">
        <v>196</v>
      </c>
      <c r="F65" s="7" t="s">
        <v>86</v>
      </c>
      <c r="G65" s="7"/>
      <c r="H65" s="95">
        <f>H66</f>
        <v>0</v>
      </c>
      <c r="I65" s="93"/>
      <c r="J65" s="94"/>
    </row>
    <row r="66" spans="1:10" s="88" customFormat="1" ht="25.5" hidden="1">
      <c r="A66" s="246"/>
      <c r="B66" s="22" t="s">
        <v>252</v>
      </c>
      <c r="C66" s="7" t="s">
        <v>276</v>
      </c>
      <c r="D66" s="7" t="s">
        <v>189</v>
      </c>
      <c r="E66" s="7" t="s">
        <v>196</v>
      </c>
      <c r="F66" s="7" t="s">
        <v>86</v>
      </c>
      <c r="G66" s="7" t="s">
        <v>254</v>
      </c>
      <c r="H66" s="95">
        <f>120-120</f>
        <v>0</v>
      </c>
      <c r="I66" s="93"/>
      <c r="J66" s="94"/>
    </row>
    <row r="67" spans="1:10" s="88" customFormat="1" ht="12.75" hidden="1">
      <c r="A67" s="246"/>
      <c r="B67" s="30" t="s">
        <v>267</v>
      </c>
      <c r="C67" s="7"/>
      <c r="D67" s="7"/>
      <c r="E67" s="7"/>
      <c r="F67" s="7"/>
      <c r="G67" s="7"/>
      <c r="H67" s="101">
        <f>H66</f>
        <v>0</v>
      </c>
      <c r="I67" s="93"/>
      <c r="J67" s="94"/>
    </row>
    <row r="68" spans="1:10" s="193" customFormat="1" ht="30.75" customHeight="1">
      <c r="A68" s="247">
        <v>4</v>
      </c>
      <c r="B68" s="113" t="s">
        <v>273</v>
      </c>
      <c r="C68" s="8" t="s">
        <v>276</v>
      </c>
      <c r="D68" s="24" t="s">
        <v>190</v>
      </c>
      <c r="E68" s="24"/>
      <c r="F68" s="24"/>
      <c r="G68" s="7"/>
      <c r="H68" s="97">
        <f>H69+H83</f>
        <v>914.65013</v>
      </c>
      <c r="I68" s="95"/>
      <c r="J68" s="96"/>
    </row>
    <row r="69" spans="1:10" s="193" customFormat="1" ht="29.25" customHeight="1">
      <c r="A69" s="245"/>
      <c r="B69" s="113" t="s">
        <v>4</v>
      </c>
      <c r="C69" s="7" t="s">
        <v>276</v>
      </c>
      <c r="D69" s="24" t="s">
        <v>190</v>
      </c>
      <c r="E69" s="24" t="s">
        <v>5</v>
      </c>
      <c r="F69" s="24"/>
      <c r="G69" s="8"/>
      <c r="H69" s="97">
        <f>H70+H73</f>
        <v>609.65013</v>
      </c>
      <c r="I69" s="93"/>
      <c r="J69" s="94"/>
    </row>
    <row r="70" spans="1:10" s="88" customFormat="1" ht="30" customHeight="1">
      <c r="A70" s="246"/>
      <c r="B70" s="22" t="s">
        <v>2</v>
      </c>
      <c r="C70" s="7" t="s">
        <v>276</v>
      </c>
      <c r="D70" s="4" t="s">
        <v>190</v>
      </c>
      <c r="E70" s="4" t="s">
        <v>5</v>
      </c>
      <c r="F70" s="7" t="s">
        <v>290</v>
      </c>
      <c r="G70" s="7"/>
      <c r="H70" s="99">
        <f>H71</f>
        <v>609.65013</v>
      </c>
      <c r="I70" s="95"/>
      <c r="J70" s="96"/>
    </row>
    <row r="71" spans="1:10" s="88" customFormat="1" ht="48.75" customHeight="1">
      <c r="A71" s="246"/>
      <c r="B71" s="22" t="s">
        <v>321</v>
      </c>
      <c r="C71" s="7" t="s">
        <v>276</v>
      </c>
      <c r="D71" s="4" t="s">
        <v>190</v>
      </c>
      <c r="E71" s="4" t="s">
        <v>5</v>
      </c>
      <c r="F71" s="4" t="s">
        <v>299</v>
      </c>
      <c r="G71" s="7"/>
      <c r="H71" s="99">
        <f>H72</f>
        <v>609.65013</v>
      </c>
      <c r="I71" s="95"/>
      <c r="J71" s="96"/>
    </row>
    <row r="72" spans="1:10" s="88" customFormat="1" ht="39.75" customHeight="1">
      <c r="A72" s="246"/>
      <c r="B72" s="22" t="s">
        <v>252</v>
      </c>
      <c r="C72" s="7" t="s">
        <v>276</v>
      </c>
      <c r="D72" s="4" t="s">
        <v>190</v>
      </c>
      <c r="E72" s="4" t="s">
        <v>5</v>
      </c>
      <c r="F72" s="4" t="s">
        <v>299</v>
      </c>
      <c r="G72" s="7" t="s">
        <v>254</v>
      </c>
      <c r="H72" s="99">
        <v>609.65013</v>
      </c>
      <c r="I72" s="95"/>
      <c r="J72" s="96"/>
    </row>
    <row r="73" spans="1:10" s="88" customFormat="1" ht="63.75" hidden="1">
      <c r="A73" s="246"/>
      <c r="B73" s="50" t="s">
        <v>110</v>
      </c>
      <c r="C73" s="4" t="s">
        <v>276</v>
      </c>
      <c r="D73" s="4" t="s">
        <v>190</v>
      </c>
      <c r="E73" s="4" t="s">
        <v>5</v>
      </c>
      <c r="F73" s="7" t="s">
        <v>54</v>
      </c>
      <c r="G73" s="7"/>
      <c r="H73" s="99">
        <f>H74</f>
        <v>0</v>
      </c>
      <c r="I73" s="95"/>
      <c r="J73" s="96"/>
    </row>
    <row r="74" spans="1:10" s="88" customFormat="1" ht="89.25" hidden="1">
      <c r="A74" s="246"/>
      <c r="B74" s="50" t="s">
        <v>111</v>
      </c>
      <c r="C74" s="4" t="s">
        <v>276</v>
      </c>
      <c r="D74" s="4" t="s">
        <v>190</v>
      </c>
      <c r="E74" s="4" t="s">
        <v>5</v>
      </c>
      <c r="F74" s="7" t="s">
        <v>56</v>
      </c>
      <c r="G74" s="7"/>
      <c r="H74" s="99">
        <f>H77+H80+H75</f>
        <v>0</v>
      </c>
      <c r="I74" s="95"/>
      <c r="J74" s="96"/>
    </row>
    <row r="75" spans="1:10" s="88" customFormat="1" ht="102" hidden="1">
      <c r="A75" s="246"/>
      <c r="B75" s="60" t="s">
        <v>112</v>
      </c>
      <c r="C75" s="4" t="s">
        <v>276</v>
      </c>
      <c r="D75" s="4" t="s">
        <v>190</v>
      </c>
      <c r="E75" s="4" t="s">
        <v>5</v>
      </c>
      <c r="F75" s="7" t="s">
        <v>58</v>
      </c>
      <c r="G75" s="7"/>
      <c r="H75" s="99">
        <f>H76</f>
        <v>0</v>
      </c>
      <c r="I75" s="95"/>
      <c r="J75" s="96"/>
    </row>
    <row r="76" spans="1:10" s="88" customFormat="1" ht="25.5" hidden="1">
      <c r="A76" s="246"/>
      <c r="B76" s="22" t="s">
        <v>252</v>
      </c>
      <c r="C76" s="4" t="s">
        <v>276</v>
      </c>
      <c r="D76" s="4" t="s">
        <v>190</v>
      </c>
      <c r="E76" s="4" t="s">
        <v>5</v>
      </c>
      <c r="F76" s="7" t="s">
        <v>58</v>
      </c>
      <c r="G76" s="7" t="s">
        <v>254</v>
      </c>
      <c r="H76" s="99"/>
      <c r="I76" s="95"/>
      <c r="J76" s="96"/>
    </row>
    <row r="77" spans="1:10" s="88" customFormat="1" ht="114.75" hidden="1">
      <c r="A77" s="246"/>
      <c r="B77" s="60" t="s">
        <v>113</v>
      </c>
      <c r="C77" s="4" t="s">
        <v>276</v>
      </c>
      <c r="D77" s="4" t="s">
        <v>190</v>
      </c>
      <c r="E77" s="4" t="s">
        <v>5</v>
      </c>
      <c r="F77" s="7" t="s">
        <v>59</v>
      </c>
      <c r="G77" s="7"/>
      <c r="H77" s="99">
        <f>H78</f>
        <v>0</v>
      </c>
      <c r="I77" s="95"/>
      <c r="J77" s="96"/>
    </row>
    <row r="78" spans="1:10" s="88" customFormat="1" ht="25.5" hidden="1">
      <c r="A78" s="246"/>
      <c r="B78" s="22" t="s">
        <v>252</v>
      </c>
      <c r="C78" s="4" t="s">
        <v>276</v>
      </c>
      <c r="D78" s="4" t="s">
        <v>190</v>
      </c>
      <c r="E78" s="4" t="s">
        <v>5</v>
      </c>
      <c r="F78" s="7" t="s">
        <v>59</v>
      </c>
      <c r="G78" s="7" t="s">
        <v>254</v>
      </c>
      <c r="H78" s="103"/>
      <c r="I78" s="95"/>
      <c r="J78" s="96"/>
    </row>
    <row r="79" spans="1:10" s="88" customFormat="1" ht="12.75" hidden="1">
      <c r="A79" s="246"/>
      <c r="B79" s="30" t="s">
        <v>268</v>
      </c>
      <c r="C79" s="4"/>
      <c r="D79" s="4"/>
      <c r="E79" s="4"/>
      <c r="F79" s="7"/>
      <c r="G79" s="7"/>
      <c r="H79" s="101"/>
      <c r="I79" s="95"/>
      <c r="J79" s="96"/>
    </row>
    <row r="80" spans="1:10" s="88" customFormat="1" ht="114.75" hidden="1">
      <c r="A80" s="246"/>
      <c r="B80" s="60" t="s">
        <v>114</v>
      </c>
      <c r="C80" s="4" t="s">
        <v>276</v>
      </c>
      <c r="D80" s="4" t="s">
        <v>190</v>
      </c>
      <c r="E80" s="4" t="s">
        <v>5</v>
      </c>
      <c r="F80" s="7" t="s">
        <v>61</v>
      </c>
      <c r="G80" s="7"/>
      <c r="H80" s="99">
        <f>H81</f>
        <v>0</v>
      </c>
      <c r="I80" s="95"/>
      <c r="J80" s="96"/>
    </row>
    <row r="81" spans="1:10" s="88" customFormat="1" ht="25.5" hidden="1">
      <c r="A81" s="246"/>
      <c r="B81" s="22" t="s">
        <v>252</v>
      </c>
      <c r="C81" s="4" t="s">
        <v>276</v>
      </c>
      <c r="D81" s="4" t="s">
        <v>190</v>
      </c>
      <c r="E81" s="4" t="s">
        <v>5</v>
      </c>
      <c r="F81" s="7" t="s">
        <v>61</v>
      </c>
      <c r="G81" s="7" t="s">
        <v>254</v>
      </c>
      <c r="H81" s="103"/>
      <c r="I81" s="95"/>
      <c r="J81" s="96"/>
    </row>
    <row r="82" spans="1:10" s="88" customFormat="1" ht="12.75" hidden="1">
      <c r="A82" s="246"/>
      <c r="B82" s="30" t="s">
        <v>267</v>
      </c>
      <c r="C82" s="4"/>
      <c r="D82" s="4"/>
      <c r="E82" s="4"/>
      <c r="F82" s="7"/>
      <c r="G82" s="7"/>
      <c r="H82" s="104"/>
      <c r="I82" s="95"/>
      <c r="J82" s="96"/>
    </row>
    <row r="83" spans="1:10" s="193" customFormat="1" ht="33" customHeight="1">
      <c r="A83" s="245"/>
      <c r="B83" s="200" t="s">
        <v>274</v>
      </c>
      <c r="C83" s="4" t="s">
        <v>276</v>
      </c>
      <c r="D83" s="24" t="s">
        <v>190</v>
      </c>
      <c r="E83" s="24" t="s">
        <v>275</v>
      </c>
      <c r="F83" s="24"/>
      <c r="G83" s="7"/>
      <c r="H83" s="97">
        <f>H84+H97+H101</f>
        <v>305</v>
      </c>
      <c r="I83" s="95"/>
      <c r="J83" s="96"/>
    </row>
    <row r="84" spans="1:10" s="88" customFormat="1" ht="28.5" customHeight="1">
      <c r="A84" s="246"/>
      <c r="B84" s="39" t="s">
        <v>2</v>
      </c>
      <c r="C84" s="4" t="s">
        <v>276</v>
      </c>
      <c r="D84" s="4" t="s">
        <v>190</v>
      </c>
      <c r="E84" s="4" t="s">
        <v>275</v>
      </c>
      <c r="F84" s="4" t="s">
        <v>290</v>
      </c>
      <c r="G84" s="4"/>
      <c r="H84" s="99">
        <f>H85</f>
        <v>300</v>
      </c>
      <c r="I84" s="95"/>
      <c r="J84" s="96"/>
    </row>
    <row r="85" spans="1:10" s="88" customFormat="1" ht="60.75" customHeight="1">
      <c r="A85" s="246"/>
      <c r="B85" s="59" t="s">
        <v>322</v>
      </c>
      <c r="C85" s="4" t="s">
        <v>276</v>
      </c>
      <c r="D85" s="4" t="s">
        <v>190</v>
      </c>
      <c r="E85" s="4" t="s">
        <v>275</v>
      </c>
      <c r="F85" s="4" t="s">
        <v>314</v>
      </c>
      <c r="G85" s="4"/>
      <c r="H85" s="99">
        <f>H86</f>
        <v>300</v>
      </c>
      <c r="I85" s="95"/>
      <c r="J85" s="96"/>
    </row>
    <row r="86" spans="1:10" s="88" customFormat="1" ht="44.25" customHeight="1">
      <c r="A86" s="246"/>
      <c r="B86" s="205" t="s">
        <v>252</v>
      </c>
      <c r="C86" s="4" t="s">
        <v>276</v>
      </c>
      <c r="D86" s="4" t="s">
        <v>190</v>
      </c>
      <c r="E86" s="4" t="s">
        <v>275</v>
      </c>
      <c r="F86" s="4" t="s">
        <v>314</v>
      </c>
      <c r="G86" s="4" t="s">
        <v>254</v>
      </c>
      <c r="H86" s="99">
        <v>300</v>
      </c>
      <c r="I86" s="95"/>
      <c r="J86" s="96"/>
    </row>
    <row r="87" spans="1:10" s="88" customFormat="1" ht="63.75" hidden="1">
      <c r="A87" s="246"/>
      <c r="B87" s="60" t="s">
        <v>110</v>
      </c>
      <c r="C87" s="7" t="s">
        <v>276</v>
      </c>
      <c r="D87" s="7" t="s">
        <v>190</v>
      </c>
      <c r="E87" s="7" t="s">
        <v>275</v>
      </c>
      <c r="F87" s="7" t="s">
        <v>54</v>
      </c>
      <c r="G87" s="4"/>
      <c r="H87" s="99">
        <f>H88</f>
        <v>0</v>
      </c>
      <c r="I87" s="95"/>
      <c r="J87" s="96"/>
    </row>
    <row r="88" spans="1:10" s="88" customFormat="1" ht="89.25" hidden="1">
      <c r="A88" s="246"/>
      <c r="B88" s="60" t="s">
        <v>115</v>
      </c>
      <c r="C88" s="7" t="s">
        <v>276</v>
      </c>
      <c r="D88" s="7" t="s">
        <v>190</v>
      </c>
      <c r="E88" s="7" t="s">
        <v>275</v>
      </c>
      <c r="F88" s="7" t="s">
        <v>116</v>
      </c>
      <c r="G88" s="4"/>
      <c r="H88" s="99">
        <f>H91+H94+H89</f>
        <v>0</v>
      </c>
      <c r="I88" s="95"/>
      <c r="J88" s="96"/>
    </row>
    <row r="89" spans="1:10" s="88" customFormat="1" ht="25.5" hidden="1">
      <c r="A89" s="246"/>
      <c r="B89" s="60" t="s">
        <v>65</v>
      </c>
      <c r="C89" s="7" t="s">
        <v>276</v>
      </c>
      <c r="D89" s="7" t="s">
        <v>190</v>
      </c>
      <c r="E89" s="7" t="s">
        <v>275</v>
      </c>
      <c r="F89" s="7" t="s">
        <v>117</v>
      </c>
      <c r="G89" s="4"/>
      <c r="H89" s="99">
        <f>H90</f>
        <v>0</v>
      </c>
      <c r="I89" s="95"/>
      <c r="J89" s="96"/>
    </row>
    <row r="90" spans="1:10" s="88" customFormat="1" ht="25.5" hidden="1">
      <c r="A90" s="246"/>
      <c r="B90" s="22" t="s">
        <v>252</v>
      </c>
      <c r="C90" s="7" t="s">
        <v>276</v>
      </c>
      <c r="D90" s="7" t="s">
        <v>190</v>
      </c>
      <c r="E90" s="7" t="s">
        <v>275</v>
      </c>
      <c r="F90" s="7" t="s">
        <v>117</v>
      </c>
      <c r="G90" s="4" t="s">
        <v>254</v>
      </c>
      <c r="H90" s="99"/>
      <c r="I90" s="95"/>
      <c r="J90" s="96"/>
    </row>
    <row r="91" spans="1:10" s="88" customFormat="1" ht="38.25" hidden="1">
      <c r="A91" s="246"/>
      <c r="B91" s="22" t="s">
        <v>42</v>
      </c>
      <c r="C91" s="4" t="s">
        <v>276</v>
      </c>
      <c r="D91" s="7" t="s">
        <v>190</v>
      </c>
      <c r="E91" s="7" t="s">
        <v>275</v>
      </c>
      <c r="F91" s="7" t="s">
        <v>67</v>
      </c>
      <c r="G91" s="4"/>
      <c r="H91" s="99">
        <f>H92</f>
        <v>0</v>
      </c>
      <c r="I91" s="95"/>
      <c r="J91" s="96"/>
    </row>
    <row r="92" spans="1:10" s="88" customFormat="1" ht="25.5" hidden="1">
      <c r="A92" s="246"/>
      <c r="B92" s="22" t="s">
        <v>252</v>
      </c>
      <c r="C92" s="4" t="s">
        <v>276</v>
      </c>
      <c r="D92" s="7" t="s">
        <v>190</v>
      </c>
      <c r="E92" s="7" t="s">
        <v>275</v>
      </c>
      <c r="F92" s="7" t="s">
        <v>67</v>
      </c>
      <c r="G92" s="4" t="s">
        <v>254</v>
      </c>
      <c r="H92" s="103"/>
      <c r="I92" s="95"/>
      <c r="J92" s="96"/>
    </row>
    <row r="93" spans="1:10" s="88" customFormat="1" ht="12.75" hidden="1">
      <c r="A93" s="246"/>
      <c r="B93" s="30" t="s">
        <v>249</v>
      </c>
      <c r="C93" s="4"/>
      <c r="D93" s="7"/>
      <c r="E93" s="7"/>
      <c r="F93" s="7"/>
      <c r="G93" s="4"/>
      <c r="H93" s="104"/>
      <c r="I93" s="95"/>
      <c r="J93" s="96"/>
    </row>
    <row r="94" spans="1:10" s="88" customFormat="1" ht="25.5" hidden="1">
      <c r="A94" s="246"/>
      <c r="B94" s="90" t="s">
        <v>424</v>
      </c>
      <c r="C94" s="4" t="s">
        <v>276</v>
      </c>
      <c r="D94" s="7" t="s">
        <v>190</v>
      </c>
      <c r="E94" s="7" t="s">
        <v>275</v>
      </c>
      <c r="F94" s="7" t="s">
        <v>69</v>
      </c>
      <c r="G94" s="4"/>
      <c r="H94" s="99">
        <f>H95</f>
        <v>0</v>
      </c>
      <c r="I94" s="95"/>
      <c r="J94" s="96"/>
    </row>
    <row r="95" spans="1:10" s="88" customFormat="1" ht="25.5" hidden="1">
      <c r="A95" s="246"/>
      <c r="B95" s="22" t="s">
        <v>252</v>
      </c>
      <c r="C95" s="4" t="s">
        <v>276</v>
      </c>
      <c r="D95" s="7" t="s">
        <v>190</v>
      </c>
      <c r="E95" s="7" t="s">
        <v>275</v>
      </c>
      <c r="F95" s="7" t="s">
        <v>69</v>
      </c>
      <c r="G95" s="4" t="s">
        <v>254</v>
      </c>
      <c r="H95" s="103"/>
      <c r="I95" s="95"/>
      <c r="J95" s="96"/>
    </row>
    <row r="96" spans="1:10" s="88" customFormat="1" ht="12.75" hidden="1">
      <c r="A96" s="246"/>
      <c r="B96" s="30" t="s">
        <v>267</v>
      </c>
      <c r="C96" s="4"/>
      <c r="D96" s="4"/>
      <c r="E96" s="4"/>
      <c r="F96" s="7"/>
      <c r="G96" s="4"/>
      <c r="H96" s="104"/>
      <c r="I96" s="95"/>
      <c r="J96" s="96"/>
    </row>
    <row r="97" spans="1:10" s="88" customFormat="1" ht="55.5" customHeight="1">
      <c r="A97" s="246"/>
      <c r="B97" s="208" t="s">
        <v>339</v>
      </c>
      <c r="C97" s="4" t="s">
        <v>276</v>
      </c>
      <c r="D97" s="7" t="s">
        <v>190</v>
      </c>
      <c r="E97" s="7" t="s">
        <v>275</v>
      </c>
      <c r="F97" s="8" t="s">
        <v>337</v>
      </c>
      <c r="G97" s="7"/>
      <c r="H97" s="103">
        <f>H98</f>
        <v>5</v>
      </c>
      <c r="I97" s="95"/>
      <c r="J97" s="96"/>
    </row>
    <row r="98" spans="1:10" s="88" customFormat="1" ht="57.75" customHeight="1">
      <c r="A98" s="246"/>
      <c r="B98" s="209" t="s">
        <v>350</v>
      </c>
      <c r="C98" s="4" t="s">
        <v>276</v>
      </c>
      <c r="D98" s="7" t="s">
        <v>190</v>
      </c>
      <c r="E98" s="7" t="s">
        <v>275</v>
      </c>
      <c r="F98" s="7" t="s">
        <v>340</v>
      </c>
      <c r="G98" s="7"/>
      <c r="H98" s="103">
        <f>H99</f>
        <v>5</v>
      </c>
      <c r="I98" s="95"/>
      <c r="J98" s="96"/>
    </row>
    <row r="99" spans="1:10" s="88" customFormat="1" ht="60.75" customHeight="1">
      <c r="A99" s="246"/>
      <c r="B99" s="209" t="s">
        <v>338</v>
      </c>
      <c r="C99" s="4" t="s">
        <v>276</v>
      </c>
      <c r="D99" s="7" t="s">
        <v>190</v>
      </c>
      <c r="E99" s="7" t="s">
        <v>275</v>
      </c>
      <c r="F99" s="7" t="s">
        <v>341</v>
      </c>
      <c r="G99" s="7"/>
      <c r="H99" s="103">
        <f>H100</f>
        <v>5</v>
      </c>
      <c r="I99" s="95"/>
      <c r="J99" s="96"/>
    </row>
    <row r="100" spans="1:10" s="88" customFormat="1" ht="46.5" customHeight="1">
      <c r="A100" s="246"/>
      <c r="B100" s="209" t="s">
        <v>252</v>
      </c>
      <c r="C100" s="4" t="s">
        <v>276</v>
      </c>
      <c r="D100" s="7" t="s">
        <v>190</v>
      </c>
      <c r="E100" s="7" t="s">
        <v>275</v>
      </c>
      <c r="F100" s="7" t="s">
        <v>341</v>
      </c>
      <c r="G100" s="7" t="s">
        <v>254</v>
      </c>
      <c r="H100" s="103">
        <v>5</v>
      </c>
      <c r="I100" s="95"/>
      <c r="J100" s="96"/>
    </row>
    <row r="101" spans="1:10" s="88" customFormat="1" ht="63.75" hidden="1">
      <c r="A101" s="246"/>
      <c r="B101" s="210" t="s">
        <v>421</v>
      </c>
      <c r="C101" s="211" t="s">
        <v>276</v>
      </c>
      <c r="D101" s="211" t="s">
        <v>190</v>
      </c>
      <c r="E101" s="211" t="s">
        <v>275</v>
      </c>
      <c r="F101" s="211" t="s">
        <v>379</v>
      </c>
      <c r="G101" s="7"/>
      <c r="H101" s="103">
        <f>H102</f>
        <v>0</v>
      </c>
      <c r="I101" s="95"/>
      <c r="J101" s="96"/>
    </row>
    <row r="102" spans="1:10" s="88" customFormat="1" ht="38.25" hidden="1">
      <c r="A102" s="246"/>
      <c r="B102" s="209" t="s">
        <v>380</v>
      </c>
      <c r="C102" s="212" t="s">
        <v>276</v>
      </c>
      <c r="D102" s="212" t="s">
        <v>190</v>
      </c>
      <c r="E102" s="212" t="s">
        <v>275</v>
      </c>
      <c r="F102" s="212" t="s">
        <v>381</v>
      </c>
      <c r="G102" s="7"/>
      <c r="H102" s="103">
        <f>H106+H103</f>
        <v>0</v>
      </c>
      <c r="I102" s="95"/>
      <c r="J102" s="96"/>
    </row>
    <row r="103" spans="1:10" s="88" customFormat="1" ht="38.25" hidden="1">
      <c r="A103" s="246"/>
      <c r="B103" s="209" t="s">
        <v>418</v>
      </c>
      <c r="C103" s="212" t="s">
        <v>276</v>
      </c>
      <c r="D103" s="212" t="s">
        <v>190</v>
      </c>
      <c r="E103" s="212" t="s">
        <v>275</v>
      </c>
      <c r="F103" s="212" t="s">
        <v>388</v>
      </c>
      <c r="G103" s="7"/>
      <c r="H103" s="103">
        <f>H104</f>
        <v>0</v>
      </c>
      <c r="I103" s="95"/>
      <c r="J103" s="96"/>
    </row>
    <row r="104" spans="1:10" s="88" customFormat="1" ht="114.75" hidden="1">
      <c r="A104" s="246"/>
      <c r="B104" s="209" t="s">
        <v>419</v>
      </c>
      <c r="C104" s="212" t="s">
        <v>276</v>
      </c>
      <c r="D104" s="212" t="s">
        <v>190</v>
      </c>
      <c r="E104" s="212" t="s">
        <v>275</v>
      </c>
      <c r="F104" s="212" t="s">
        <v>389</v>
      </c>
      <c r="G104" s="7"/>
      <c r="H104" s="103">
        <f>H105</f>
        <v>0</v>
      </c>
      <c r="I104" s="95"/>
      <c r="J104" s="96"/>
    </row>
    <row r="105" spans="1:10" s="88" customFormat="1" ht="25.5" hidden="1">
      <c r="A105" s="246"/>
      <c r="B105" s="22" t="s">
        <v>252</v>
      </c>
      <c r="C105" s="212" t="s">
        <v>276</v>
      </c>
      <c r="D105" s="212" t="s">
        <v>190</v>
      </c>
      <c r="E105" s="212" t="s">
        <v>275</v>
      </c>
      <c r="F105" s="212" t="s">
        <v>389</v>
      </c>
      <c r="G105" s="7" t="s">
        <v>254</v>
      </c>
      <c r="H105" s="103">
        <f>9.8-9.8</f>
        <v>0</v>
      </c>
      <c r="I105" s="95"/>
      <c r="J105" s="96"/>
    </row>
    <row r="106" spans="1:10" s="88" customFormat="1" ht="38.25" hidden="1">
      <c r="A106" s="246"/>
      <c r="B106" s="209" t="s">
        <v>420</v>
      </c>
      <c r="C106" s="212" t="s">
        <v>276</v>
      </c>
      <c r="D106" s="212" t="s">
        <v>190</v>
      </c>
      <c r="E106" s="212" t="s">
        <v>275</v>
      </c>
      <c r="F106" s="212" t="s">
        <v>382</v>
      </c>
      <c r="G106" s="7"/>
      <c r="H106" s="103">
        <f>H107</f>
        <v>0</v>
      </c>
      <c r="I106" s="95"/>
      <c r="J106" s="96"/>
    </row>
    <row r="107" spans="1:10" s="88" customFormat="1" ht="114.75" hidden="1">
      <c r="A107" s="246"/>
      <c r="B107" s="209" t="s">
        <v>419</v>
      </c>
      <c r="C107" s="212" t="s">
        <v>276</v>
      </c>
      <c r="D107" s="212" t="s">
        <v>190</v>
      </c>
      <c r="E107" s="212" t="s">
        <v>275</v>
      </c>
      <c r="F107" s="212" t="s">
        <v>383</v>
      </c>
      <c r="G107" s="7"/>
      <c r="H107" s="103">
        <f>H108</f>
        <v>0</v>
      </c>
      <c r="I107" s="95"/>
      <c r="J107" s="96"/>
    </row>
    <row r="108" spans="1:10" s="88" customFormat="1" ht="25.5" hidden="1">
      <c r="A108" s="246"/>
      <c r="B108" s="22" t="s">
        <v>252</v>
      </c>
      <c r="C108" s="4" t="s">
        <v>276</v>
      </c>
      <c r="D108" s="7" t="s">
        <v>190</v>
      </c>
      <c r="E108" s="7" t="s">
        <v>275</v>
      </c>
      <c r="F108" s="212" t="s">
        <v>383</v>
      </c>
      <c r="G108" s="7" t="s">
        <v>254</v>
      </c>
      <c r="H108" s="103">
        <f>1.94+0.04-1.98</f>
        <v>0</v>
      </c>
      <c r="I108" s="95"/>
      <c r="J108" s="96"/>
    </row>
    <row r="109" spans="1:11" s="189" customFormat="1" ht="34.5" customHeight="1">
      <c r="A109" s="244">
        <v>5</v>
      </c>
      <c r="B109" s="201" t="s">
        <v>199</v>
      </c>
      <c r="C109" s="8" t="s">
        <v>276</v>
      </c>
      <c r="D109" s="8" t="s">
        <v>197</v>
      </c>
      <c r="E109" s="8"/>
      <c r="F109" s="8"/>
      <c r="G109" s="8"/>
      <c r="H109" s="93">
        <f>H110+H147+H134+H160+H169</f>
        <v>1558.822</v>
      </c>
      <c r="I109" s="93">
        <f>I110+I147</f>
        <v>0</v>
      </c>
      <c r="J109" s="94">
        <f>J110+J147</f>
        <v>0</v>
      </c>
      <c r="K109" s="190"/>
    </row>
    <row r="110" spans="1:10" s="190" customFormat="1" ht="34.5" customHeight="1">
      <c r="A110" s="248"/>
      <c r="B110" s="117" t="s">
        <v>200</v>
      </c>
      <c r="C110" s="7" t="s">
        <v>276</v>
      </c>
      <c r="D110" s="8" t="s">
        <v>197</v>
      </c>
      <c r="E110" s="8" t="s">
        <v>187</v>
      </c>
      <c r="F110" s="8"/>
      <c r="G110" s="8"/>
      <c r="H110" s="93">
        <f>H111+H129</f>
        <v>208.552</v>
      </c>
      <c r="I110" s="93">
        <f>I112</f>
        <v>0</v>
      </c>
      <c r="J110" s="94">
        <f>J112</f>
        <v>0</v>
      </c>
    </row>
    <row r="111" spans="1:10" s="36" customFormat="1" ht="34.5" customHeight="1">
      <c r="A111" s="31"/>
      <c r="B111" s="22" t="s">
        <v>2</v>
      </c>
      <c r="C111" s="7" t="s">
        <v>276</v>
      </c>
      <c r="D111" s="7" t="s">
        <v>197</v>
      </c>
      <c r="E111" s="7" t="s">
        <v>187</v>
      </c>
      <c r="F111" s="7" t="s">
        <v>290</v>
      </c>
      <c r="G111" s="8"/>
      <c r="H111" s="95">
        <f>H112+H119+H116+H114</f>
        <v>208.552</v>
      </c>
      <c r="I111" s="93"/>
      <c r="J111" s="94"/>
    </row>
    <row r="112" spans="1:11" s="36" customFormat="1" ht="25.5" hidden="1">
      <c r="A112" s="31"/>
      <c r="B112" s="6" t="s">
        <v>118</v>
      </c>
      <c r="C112" s="7" t="s">
        <v>276</v>
      </c>
      <c r="D112" s="7" t="s">
        <v>197</v>
      </c>
      <c r="E112" s="7" t="s">
        <v>187</v>
      </c>
      <c r="F112" s="7" t="s">
        <v>70</v>
      </c>
      <c r="G112" s="8"/>
      <c r="H112" s="95">
        <f>H113</f>
        <v>0</v>
      </c>
      <c r="I112" s="95"/>
      <c r="J112" s="96"/>
      <c r="K112" s="88"/>
    </row>
    <row r="113" spans="1:10" s="36" customFormat="1" ht="25.5" hidden="1">
      <c r="A113" s="31"/>
      <c r="B113" s="22" t="s">
        <v>252</v>
      </c>
      <c r="C113" s="7" t="s">
        <v>276</v>
      </c>
      <c r="D113" s="7" t="s">
        <v>197</v>
      </c>
      <c r="E113" s="7" t="s">
        <v>187</v>
      </c>
      <c r="F113" s="7" t="s">
        <v>70</v>
      </c>
      <c r="G113" s="7" t="s">
        <v>254</v>
      </c>
      <c r="H113" s="95"/>
      <c r="I113" s="95"/>
      <c r="J113" s="96"/>
    </row>
    <row r="114" spans="1:10" s="36" customFormat="1" ht="51" customHeight="1">
      <c r="A114" s="31"/>
      <c r="B114" s="22" t="s">
        <v>323</v>
      </c>
      <c r="C114" s="7" t="s">
        <v>276</v>
      </c>
      <c r="D114" s="7" t="s">
        <v>197</v>
      </c>
      <c r="E114" s="7" t="s">
        <v>187</v>
      </c>
      <c r="F114" s="7" t="s">
        <v>309</v>
      </c>
      <c r="G114" s="7"/>
      <c r="H114" s="95">
        <f>H115</f>
        <v>208.552</v>
      </c>
      <c r="I114" s="95"/>
      <c r="J114" s="96"/>
    </row>
    <row r="115" spans="1:10" s="36" customFormat="1" ht="52.5" customHeight="1">
      <c r="A115" s="31"/>
      <c r="B115" s="22" t="s">
        <v>252</v>
      </c>
      <c r="C115" s="7" t="s">
        <v>276</v>
      </c>
      <c r="D115" s="7" t="s">
        <v>197</v>
      </c>
      <c r="E115" s="7" t="s">
        <v>187</v>
      </c>
      <c r="F115" s="7" t="s">
        <v>309</v>
      </c>
      <c r="G115" s="7" t="s">
        <v>254</v>
      </c>
      <c r="H115" s="95">
        <v>208.552</v>
      </c>
      <c r="I115" s="95"/>
      <c r="J115" s="96"/>
    </row>
    <row r="116" spans="1:10" s="36" customFormat="1" ht="38.25" hidden="1">
      <c r="A116" s="31"/>
      <c r="B116" s="6" t="s">
        <v>74</v>
      </c>
      <c r="C116" s="7" t="s">
        <v>276</v>
      </c>
      <c r="D116" s="7" t="s">
        <v>197</v>
      </c>
      <c r="E116" s="7" t="s">
        <v>187</v>
      </c>
      <c r="F116" s="7" t="s">
        <v>75</v>
      </c>
      <c r="G116" s="7"/>
      <c r="H116" s="95">
        <f>H117</f>
        <v>0</v>
      </c>
      <c r="I116" s="95"/>
      <c r="J116" s="96"/>
    </row>
    <row r="117" spans="1:10" s="36" customFormat="1" ht="25.5" hidden="1">
      <c r="A117" s="31"/>
      <c r="B117" s="22" t="s">
        <v>252</v>
      </c>
      <c r="C117" s="7" t="s">
        <v>276</v>
      </c>
      <c r="D117" s="7" t="s">
        <v>197</v>
      </c>
      <c r="E117" s="7" t="s">
        <v>187</v>
      </c>
      <c r="F117" s="7" t="s">
        <v>75</v>
      </c>
      <c r="G117" s="7" t="s">
        <v>254</v>
      </c>
      <c r="H117" s="95"/>
      <c r="I117" s="95"/>
      <c r="J117" s="96"/>
    </row>
    <row r="118" spans="1:10" s="36" customFormat="1" ht="12.75" hidden="1">
      <c r="A118" s="31"/>
      <c r="B118" s="30" t="s">
        <v>267</v>
      </c>
      <c r="C118" s="7"/>
      <c r="D118" s="7"/>
      <c r="E118" s="7"/>
      <c r="F118" s="7"/>
      <c r="G118" s="7"/>
      <c r="H118" s="102"/>
      <c r="I118" s="95"/>
      <c r="J118" s="96"/>
    </row>
    <row r="119" spans="1:10" s="36" customFormat="1" ht="38.25" hidden="1">
      <c r="A119" s="31"/>
      <c r="B119" s="6" t="s">
        <v>119</v>
      </c>
      <c r="C119" s="7" t="s">
        <v>276</v>
      </c>
      <c r="D119" s="7" t="s">
        <v>197</v>
      </c>
      <c r="E119" s="7" t="s">
        <v>187</v>
      </c>
      <c r="F119" s="7" t="s">
        <v>71</v>
      </c>
      <c r="G119" s="7"/>
      <c r="H119" s="103">
        <f>H120</f>
        <v>0</v>
      </c>
      <c r="I119" s="95"/>
      <c r="J119" s="96"/>
    </row>
    <row r="120" spans="1:10" s="36" customFormat="1" ht="38.25" hidden="1">
      <c r="A120" s="31"/>
      <c r="B120" s="22" t="s">
        <v>72</v>
      </c>
      <c r="C120" s="7" t="s">
        <v>276</v>
      </c>
      <c r="D120" s="7" t="s">
        <v>197</v>
      </c>
      <c r="E120" s="7" t="s">
        <v>187</v>
      </c>
      <c r="F120" s="7" t="s">
        <v>71</v>
      </c>
      <c r="G120" s="7" t="s">
        <v>73</v>
      </c>
      <c r="H120" s="103"/>
      <c r="I120" s="95"/>
      <c r="J120" s="96"/>
    </row>
    <row r="121" spans="1:10" s="36" customFormat="1" ht="51" hidden="1">
      <c r="A121" s="31"/>
      <c r="B121" s="168" t="s">
        <v>142</v>
      </c>
      <c r="C121" s="7" t="s">
        <v>276</v>
      </c>
      <c r="D121" s="7" t="s">
        <v>197</v>
      </c>
      <c r="E121" s="7" t="s">
        <v>187</v>
      </c>
      <c r="F121" s="8" t="s">
        <v>109</v>
      </c>
      <c r="G121" s="8"/>
      <c r="H121" s="103">
        <f>H122+H126</f>
        <v>0</v>
      </c>
      <c r="I121" s="95"/>
      <c r="J121" s="96"/>
    </row>
    <row r="122" spans="1:10" s="36" customFormat="1" ht="91.5" customHeight="1" hidden="1">
      <c r="A122" s="31"/>
      <c r="B122" s="60" t="s">
        <v>352</v>
      </c>
      <c r="C122" s="7" t="s">
        <v>276</v>
      </c>
      <c r="D122" s="7" t="s">
        <v>197</v>
      </c>
      <c r="E122" s="7" t="s">
        <v>187</v>
      </c>
      <c r="F122" s="7" t="s">
        <v>49</v>
      </c>
      <c r="G122" s="7"/>
      <c r="H122" s="103">
        <f>H123</f>
        <v>0</v>
      </c>
      <c r="I122" s="95"/>
      <c r="J122" s="96"/>
    </row>
    <row r="123" spans="1:10" s="36" customFormat="1" ht="118.5" customHeight="1" hidden="1">
      <c r="A123" s="31"/>
      <c r="B123" s="90" t="s">
        <v>353</v>
      </c>
      <c r="C123" s="7" t="s">
        <v>276</v>
      </c>
      <c r="D123" s="7" t="s">
        <v>197</v>
      </c>
      <c r="E123" s="7" t="s">
        <v>187</v>
      </c>
      <c r="F123" s="7" t="s">
        <v>143</v>
      </c>
      <c r="G123" s="7"/>
      <c r="H123" s="103">
        <f>H124</f>
        <v>0</v>
      </c>
      <c r="I123" s="95"/>
      <c r="J123" s="96"/>
    </row>
    <row r="124" spans="1:10" s="36" customFormat="1" ht="38.25" hidden="1">
      <c r="A124" s="31"/>
      <c r="B124" s="57" t="s">
        <v>72</v>
      </c>
      <c r="C124" s="7" t="s">
        <v>276</v>
      </c>
      <c r="D124" s="7" t="s">
        <v>197</v>
      </c>
      <c r="E124" s="7" t="s">
        <v>187</v>
      </c>
      <c r="F124" s="7" t="s">
        <v>143</v>
      </c>
      <c r="G124" s="7" t="s">
        <v>73</v>
      </c>
      <c r="H124" s="103"/>
      <c r="I124" s="95"/>
      <c r="J124" s="96"/>
    </row>
    <row r="125" spans="1:10" s="36" customFormat="1" ht="12.75" hidden="1">
      <c r="A125" s="262"/>
      <c r="B125" s="30" t="s">
        <v>146</v>
      </c>
      <c r="C125" s="7"/>
      <c r="D125" s="7"/>
      <c r="E125" s="7"/>
      <c r="F125" s="7"/>
      <c r="G125" s="7"/>
      <c r="H125" s="104"/>
      <c r="I125" s="95"/>
      <c r="J125" s="96"/>
    </row>
    <row r="126" spans="1:10" s="36" customFormat="1" ht="89.25" hidden="1">
      <c r="A126" s="263"/>
      <c r="B126" s="60" t="s">
        <v>123</v>
      </c>
      <c r="C126" s="7" t="s">
        <v>276</v>
      </c>
      <c r="D126" s="7" t="s">
        <v>197</v>
      </c>
      <c r="E126" s="7" t="s">
        <v>187</v>
      </c>
      <c r="F126" s="7" t="s">
        <v>144</v>
      </c>
      <c r="G126" s="7"/>
      <c r="H126" s="103">
        <f>H127</f>
        <v>0</v>
      </c>
      <c r="I126" s="95"/>
      <c r="J126" s="96"/>
    </row>
    <row r="127" spans="1:10" s="36" customFormat="1" ht="127.5" hidden="1">
      <c r="A127" s="263"/>
      <c r="B127" s="60" t="s">
        <v>243</v>
      </c>
      <c r="C127" s="7" t="s">
        <v>276</v>
      </c>
      <c r="D127" s="7" t="s">
        <v>197</v>
      </c>
      <c r="E127" s="7" t="s">
        <v>187</v>
      </c>
      <c r="F127" s="7" t="s">
        <v>145</v>
      </c>
      <c r="G127" s="7"/>
      <c r="H127" s="103">
        <f>H128</f>
        <v>0</v>
      </c>
      <c r="I127" s="95"/>
      <c r="J127" s="96"/>
    </row>
    <row r="128" spans="1:10" s="36" customFormat="1" ht="38.25" hidden="1">
      <c r="A128" s="263"/>
      <c r="B128" s="57" t="s">
        <v>72</v>
      </c>
      <c r="C128" s="7" t="s">
        <v>276</v>
      </c>
      <c r="D128" s="7" t="s">
        <v>197</v>
      </c>
      <c r="E128" s="7" t="s">
        <v>187</v>
      </c>
      <c r="F128" s="7" t="s">
        <v>145</v>
      </c>
      <c r="G128" s="7" t="s">
        <v>73</v>
      </c>
      <c r="H128" s="103"/>
      <c r="I128" s="95"/>
      <c r="J128" s="96"/>
    </row>
    <row r="129" spans="1:10" s="36" customFormat="1" ht="76.5" customHeight="1" hidden="1">
      <c r="A129" s="249"/>
      <c r="B129" s="208" t="s">
        <v>142</v>
      </c>
      <c r="C129" s="7" t="s">
        <v>276</v>
      </c>
      <c r="D129" s="7" t="s">
        <v>197</v>
      </c>
      <c r="E129" s="7" t="s">
        <v>187</v>
      </c>
      <c r="F129" s="8" t="s">
        <v>335</v>
      </c>
      <c r="G129" s="7"/>
      <c r="H129" s="103">
        <f>H130</f>
        <v>0</v>
      </c>
      <c r="I129" s="95"/>
      <c r="J129" s="96"/>
    </row>
    <row r="130" spans="1:10" s="36" customFormat="1" ht="62.25" customHeight="1" hidden="1">
      <c r="A130" s="249"/>
      <c r="B130" s="57" t="s">
        <v>333</v>
      </c>
      <c r="C130" s="7" t="s">
        <v>276</v>
      </c>
      <c r="D130" s="7" t="s">
        <v>197</v>
      </c>
      <c r="E130" s="7" t="s">
        <v>187</v>
      </c>
      <c r="F130" s="7" t="s">
        <v>336</v>
      </c>
      <c r="G130" s="7"/>
      <c r="H130" s="103">
        <f>H132</f>
        <v>0</v>
      </c>
      <c r="I130" s="95"/>
      <c r="J130" s="96"/>
    </row>
    <row r="131" spans="1:10" s="36" customFormat="1" ht="60" customHeight="1" hidden="1">
      <c r="A131" s="249"/>
      <c r="B131" s="57" t="s">
        <v>377</v>
      </c>
      <c r="C131" s="7" t="s">
        <v>276</v>
      </c>
      <c r="D131" s="7" t="s">
        <v>197</v>
      </c>
      <c r="E131" s="7" t="s">
        <v>187</v>
      </c>
      <c r="F131" s="7" t="s">
        <v>375</v>
      </c>
      <c r="G131" s="7"/>
      <c r="H131" s="103">
        <f>H132</f>
        <v>0</v>
      </c>
      <c r="I131" s="95"/>
      <c r="J131" s="96"/>
    </row>
    <row r="132" spans="1:10" s="36" customFormat="1" ht="63.75" customHeight="1" hidden="1">
      <c r="A132" s="249"/>
      <c r="B132" s="57" t="s">
        <v>21</v>
      </c>
      <c r="C132" s="7" t="s">
        <v>276</v>
      </c>
      <c r="D132" s="7" t="s">
        <v>197</v>
      </c>
      <c r="E132" s="7" t="s">
        <v>187</v>
      </c>
      <c r="F132" s="7" t="s">
        <v>376</v>
      </c>
      <c r="G132" s="7"/>
      <c r="H132" s="103">
        <f>H133</f>
        <v>0</v>
      </c>
      <c r="I132" s="95"/>
      <c r="J132" s="96"/>
    </row>
    <row r="133" spans="1:10" s="36" customFormat="1" ht="64.5" customHeight="1" hidden="1">
      <c r="A133" s="249"/>
      <c r="B133" s="57" t="s">
        <v>72</v>
      </c>
      <c r="C133" s="7" t="s">
        <v>276</v>
      </c>
      <c r="D133" s="7" t="s">
        <v>197</v>
      </c>
      <c r="E133" s="7" t="s">
        <v>187</v>
      </c>
      <c r="F133" s="7" t="s">
        <v>376</v>
      </c>
      <c r="G133" s="7" t="s">
        <v>73</v>
      </c>
      <c r="H133" s="103">
        <f>150-150</f>
        <v>0</v>
      </c>
      <c r="I133" s="95"/>
      <c r="J133" s="96"/>
    </row>
    <row r="134" spans="1:10" s="190" customFormat="1" ht="36" customHeight="1">
      <c r="A134" s="248"/>
      <c r="B134" s="113" t="s">
        <v>278</v>
      </c>
      <c r="C134" s="7" t="s">
        <v>276</v>
      </c>
      <c r="D134" s="8" t="s">
        <v>197</v>
      </c>
      <c r="E134" s="8" t="s">
        <v>188</v>
      </c>
      <c r="F134" s="7"/>
      <c r="G134" s="7"/>
      <c r="H134" s="206">
        <f>H135+H138+H142</f>
        <v>130.125</v>
      </c>
      <c r="I134" s="207"/>
      <c r="J134" s="197"/>
    </row>
    <row r="135" spans="1:10" s="36" customFormat="1" ht="32.25" customHeight="1">
      <c r="A135" s="31"/>
      <c r="B135" s="22" t="s">
        <v>2</v>
      </c>
      <c r="C135" s="7" t="s">
        <v>276</v>
      </c>
      <c r="D135" s="7" t="s">
        <v>197</v>
      </c>
      <c r="E135" s="7" t="s">
        <v>188</v>
      </c>
      <c r="F135" s="7" t="s">
        <v>290</v>
      </c>
      <c r="G135" s="7"/>
      <c r="H135" s="103">
        <f>H136</f>
        <v>130.125</v>
      </c>
      <c r="I135" s="103"/>
      <c r="J135" s="106"/>
    </row>
    <row r="136" spans="1:10" s="36" customFormat="1" ht="44.25" customHeight="1">
      <c r="A136" s="31"/>
      <c r="B136" s="22" t="s">
        <v>324</v>
      </c>
      <c r="C136" s="7" t="s">
        <v>276</v>
      </c>
      <c r="D136" s="7" t="s">
        <v>197</v>
      </c>
      <c r="E136" s="7" t="s">
        <v>188</v>
      </c>
      <c r="F136" s="4" t="s">
        <v>310</v>
      </c>
      <c r="G136" s="7"/>
      <c r="H136" s="103">
        <f>H137</f>
        <v>130.125</v>
      </c>
      <c r="I136" s="103"/>
      <c r="J136" s="106"/>
    </row>
    <row r="137" spans="1:10" s="36" customFormat="1" ht="45.75" customHeight="1">
      <c r="A137" s="31"/>
      <c r="B137" s="22" t="s">
        <v>252</v>
      </c>
      <c r="C137" s="7" t="s">
        <v>276</v>
      </c>
      <c r="D137" s="7" t="s">
        <v>197</v>
      </c>
      <c r="E137" s="7" t="s">
        <v>188</v>
      </c>
      <c r="F137" s="4" t="s">
        <v>310</v>
      </c>
      <c r="G137" s="7" t="s">
        <v>254</v>
      </c>
      <c r="H137" s="105">
        <f>'прил 1'!C22</f>
        <v>130.125</v>
      </c>
      <c r="I137" s="103"/>
      <c r="J137" s="106"/>
    </row>
    <row r="138" spans="1:10" s="36" customFormat="1" ht="63.75" hidden="1">
      <c r="A138" s="31"/>
      <c r="B138" s="168" t="s">
        <v>105</v>
      </c>
      <c r="C138" s="7" t="s">
        <v>276</v>
      </c>
      <c r="D138" s="7" t="s">
        <v>197</v>
      </c>
      <c r="E138" s="7" t="s">
        <v>188</v>
      </c>
      <c r="F138" s="24" t="s">
        <v>54</v>
      </c>
      <c r="G138" s="7"/>
      <c r="H138" s="105">
        <f>H140</f>
        <v>0</v>
      </c>
      <c r="I138" s="103"/>
      <c r="J138" s="106"/>
    </row>
    <row r="139" spans="1:10" s="36" customFormat="1" ht="89.25" hidden="1">
      <c r="A139" s="31"/>
      <c r="B139" s="60" t="s">
        <v>7</v>
      </c>
      <c r="C139" s="7" t="s">
        <v>276</v>
      </c>
      <c r="D139" s="7" t="s">
        <v>197</v>
      </c>
      <c r="E139" s="7" t="s">
        <v>188</v>
      </c>
      <c r="F139" s="4" t="s">
        <v>79</v>
      </c>
      <c r="G139" s="7"/>
      <c r="H139" s="105">
        <f>H140</f>
        <v>0</v>
      </c>
      <c r="I139" s="103"/>
      <c r="J139" s="106"/>
    </row>
    <row r="140" spans="1:10" s="36" customFormat="1" ht="114.75" hidden="1">
      <c r="A140" s="31"/>
      <c r="B140" s="60" t="s">
        <v>124</v>
      </c>
      <c r="C140" s="7" t="s">
        <v>276</v>
      </c>
      <c r="D140" s="7" t="s">
        <v>197</v>
      </c>
      <c r="E140" s="7" t="s">
        <v>188</v>
      </c>
      <c r="F140" s="4" t="s">
        <v>141</v>
      </c>
      <c r="G140" s="7"/>
      <c r="H140" s="105">
        <f>H141</f>
        <v>0</v>
      </c>
      <c r="I140" s="103"/>
      <c r="J140" s="106"/>
    </row>
    <row r="141" spans="1:10" s="36" customFormat="1" ht="38.25" hidden="1">
      <c r="A141" s="31"/>
      <c r="B141" s="57" t="s">
        <v>72</v>
      </c>
      <c r="C141" s="7" t="s">
        <v>276</v>
      </c>
      <c r="D141" s="7" t="s">
        <v>140</v>
      </c>
      <c r="E141" s="7" t="s">
        <v>188</v>
      </c>
      <c r="F141" s="4" t="s">
        <v>141</v>
      </c>
      <c r="G141" s="7" t="s">
        <v>73</v>
      </c>
      <c r="H141" s="105"/>
      <c r="I141" s="103"/>
      <c r="J141" s="106"/>
    </row>
    <row r="142" spans="1:10" s="36" customFormat="1" ht="63.75" hidden="1">
      <c r="A142" s="31"/>
      <c r="B142" s="202" t="s">
        <v>421</v>
      </c>
      <c r="C142" s="213" t="s">
        <v>276</v>
      </c>
      <c r="D142" s="213" t="s">
        <v>197</v>
      </c>
      <c r="E142" s="213" t="s">
        <v>188</v>
      </c>
      <c r="F142" s="213" t="s">
        <v>379</v>
      </c>
      <c r="G142" s="7"/>
      <c r="H142" s="112">
        <f>H143</f>
        <v>0</v>
      </c>
      <c r="I142" s="103"/>
      <c r="J142" s="106"/>
    </row>
    <row r="143" spans="1:10" s="36" customFormat="1" ht="25.5" hidden="1">
      <c r="A143" s="31"/>
      <c r="B143" s="57" t="s">
        <v>384</v>
      </c>
      <c r="C143" s="212" t="s">
        <v>276</v>
      </c>
      <c r="D143" s="212" t="s">
        <v>197</v>
      </c>
      <c r="E143" s="212" t="s">
        <v>188</v>
      </c>
      <c r="F143" s="212" t="s">
        <v>385</v>
      </c>
      <c r="G143" s="7"/>
      <c r="H143" s="105">
        <f>H144</f>
        <v>0</v>
      </c>
      <c r="I143" s="103"/>
      <c r="J143" s="106"/>
    </row>
    <row r="144" spans="1:10" s="36" customFormat="1" ht="51" hidden="1">
      <c r="A144" s="31"/>
      <c r="B144" s="250" t="s">
        <v>422</v>
      </c>
      <c r="C144" s="212" t="s">
        <v>276</v>
      </c>
      <c r="D144" s="212" t="s">
        <v>197</v>
      </c>
      <c r="E144" s="212" t="s">
        <v>188</v>
      </c>
      <c r="F144" s="212" t="s">
        <v>386</v>
      </c>
      <c r="G144" s="7"/>
      <c r="H144" s="105">
        <f>H145</f>
        <v>0</v>
      </c>
      <c r="I144" s="103"/>
      <c r="J144" s="106"/>
    </row>
    <row r="145" spans="1:10" s="36" customFormat="1" ht="114.75" hidden="1">
      <c r="A145" s="31"/>
      <c r="B145" s="250" t="s">
        <v>423</v>
      </c>
      <c r="C145" s="212" t="s">
        <v>276</v>
      </c>
      <c r="D145" s="212" t="s">
        <v>197</v>
      </c>
      <c r="E145" s="212" t="s">
        <v>188</v>
      </c>
      <c r="F145" s="212" t="s">
        <v>387</v>
      </c>
      <c r="G145" s="7"/>
      <c r="H145" s="105">
        <f>H146</f>
        <v>0</v>
      </c>
      <c r="I145" s="103"/>
      <c r="J145" s="106"/>
    </row>
    <row r="146" spans="1:10" s="36" customFormat="1" ht="25.5" hidden="1">
      <c r="A146" s="31"/>
      <c r="B146" s="22" t="s">
        <v>252</v>
      </c>
      <c r="C146" s="212" t="s">
        <v>276</v>
      </c>
      <c r="D146" s="212" t="s">
        <v>197</v>
      </c>
      <c r="E146" s="212" t="s">
        <v>188</v>
      </c>
      <c r="F146" s="212" t="s">
        <v>387</v>
      </c>
      <c r="G146" s="7" t="s">
        <v>254</v>
      </c>
      <c r="H146" s="105">
        <f>1.12+0.025-1.145</f>
        <v>0</v>
      </c>
      <c r="I146" s="103"/>
      <c r="J146" s="106"/>
    </row>
    <row r="147" spans="1:10" s="190" customFormat="1" ht="32.25" customHeight="1">
      <c r="A147" s="31"/>
      <c r="B147" s="202" t="s">
        <v>201</v>
      </c>
      <c r="C147" s="7" t="s">
        <v>276</v>
      </c>
      <c r="D147" s="8" t="s">
        <v>197</v>
      </c>
      <c r="E147" s="8" t="s">
        <v>189</v>
      </c>
      <c r="F147" s="8"/>
      <c r="G147" s="8"/>
      <c r="H147" s="93">
        <f>H148+H151</f>
        <v>94.2</v>
      </c>
      <c r="I147" s="93">
        <f>I149</f>
        <v>0</v>
      </c>
      <c r="J147" s="94">
        <f>J149</f>
        <v>0</v>
      </c>
    </row>
    <row r="148" spans="1:10" s="190" customFormat="1" ht="33.75" customHeight="1">
      <c r="A148" s="248"/>
      <c r="B148" s="117" t="s">
        <v>201</v>
      </c>
      <c r="C148" s="7" t="s">
        <v>276</v>
      </c>
      <c r="D148" s="7" t="s">
        <v>197</v>
      </c>
      <c r="E148" s="7" t="s">
        <v>189</v>
      </c>
      <c r="F148" s="7" t="s">
        <v>290</v>
      </c>
      <c r="G148" s="7"/>
      <c r="H148" s="95">
        <f>H149</f>
        <v>80</v>
      </c>
      <c r="I148" s="93"/>
      <c r="J148" s="94"/>
    </row>
    <row r="149" spans="1:10" s="36" customFormat="1" ht="35.25" customHeight="1">
      <c r="A149" s="248"/>
      <c r="B149" s="9" t="s">
        <v>2</v>
      </c>
      <c r="C149" s="7" t="s">
        <v>276</v>
      </c>
      <c r="D149" s="7" t="s">
        <v>197</v>
      </c>
      <c r="E149" s="7" t="s">
        <v>189</v>
      </c>
      <c r="F149" s="7" t="s">
        <v>300</v>
      </c>
      <c r="G149" s="7"/>
      <c r="H149" s="95">
        <f>H150</f>
        <v>80</v>
      </c>
      <c r="I149" s="95"/>
      <c r="J149" s="96"/>
    </row>
    <row r="150" spans="1:10" s="36" customFormat="1" ht="30.75" customHeight="1">
      <c r="A150" s="31"/>
      <c r="B150" s="18" t="s">
        <v>325</v>
      </c>
      <c r="C150" s="7" t="s">
        <v>276</v>
      </c>
      <c r="D150" s="7" t="s">
        <v>197</v>
      </c>
      <c r="E150" s="7" t="s">
        <v>189</v>
      </c>
      <c r="F150" s="7" t="s">
        <v>300</v>
      </c>
      <c r="G150" s="7" t="s">
        <v>254</v>
      </c>
      <c r="H150" s="95">
        <v>80</v>
      </c>
      <c r="I150" s="95"/>
      <c r="J150" s="96"/>
    </row>
    <row r="151" spans="1:10" s="36" customFormat="1" ht="32.25" customHeight="1">
      <c r="A151" s="31"/>
      <c r="B151" s="9" t="s">
        <v>2</v>
      </c>
      <c r="C151" s="4" t="s">
        <v>276</v>
      </c>
      <c r="D151" s="4" t="s">
        <v>197</v>
      </c>
      <c r="E151" s="4" t="s">
        <v>189</v>
      </c>
      <c r="F151" s="7" t="s">
        <v>290</v>
      </c>
      <c r="G151" s="8"/>
      <c r="H151" s="95">
        <f>H152+H158</f>
        <v>14.2</v>
      </c>
      <c r="I151" s="95"/>
      <c r="J151" s="96"/>
    </row>
    <row r="152" spans="1:10" s="36" customFormat="1" ht="63.75" hidden="1">
      <c r="A152" s="31"/>
      <c r="B152" s="51" t="s">
        <v>110</v>
      </c>
      <c r="C152" s="4" t="s">
        <v>276</v>
      </c>
      <c r="D152" s="4" t="s">
        <v>197</v>
      </c>
      <c r="E152" s="4" t="s">
        <v>189</v>
      </c>
      <c r="F152" s="7" t="s">
        <v>56</v>
      </c>
      <c r="G152" s="8"/>
      <c r="H152" s="95">
        <f>H153+H155</f>
        <v>0</v>
      </c>
      <c r="I152" s="95"/>
      <c r="J152" s="96"/>
    </row>
    <row r="153" spans="1:10" s="36" customFormat="1" ht="89.25" hidden="1">
      <c r="A153" s="31"/>
      <c r="B153" s="51" t="s">
        <v>129</v>
      </c>
      <c r="C153" s="4" t="s">
        <v>276</v>
      </c>
      <c r="D153" s="4" t="s">
        <v>197</v>
      </c>
      <c r="E153" s="4" t="s">
        <v>189</v>
      </c>
      <c r="F153" s="7" t="s">
        <v>59</v>
      </c>
      <c r="G153" s="7"/>
      <c r="H153" s="95">
        <f>H154</f>
        <v>0</v>
      </c>
      <c r="I153" s="95"/>
      <c r="J153" s="96"/>
    </row>
    <row r="154" spans="1:10" s="36" customFormat="1" ht="114.75" hidden="1">
      <c r="A154" s="31"/>
      <c r="B154" s="60" t="s">
        <v>113</v>
      </c>
      <c r="C154" s="4" t="s">
        <v>276</v>
      </c>
      <c r="D154" s="4" t="s">
        <v>197</v>
      </c>
      <c r="E154" s="4" t="s">
        <v>189</v>
      </c>
      <c r="F154" s="7" t="s">
        <v>59</v>
      </c>
      <c r="G154" s="7" t="s">
        <v>254</v>
      </c>
      <c r="H154" s="103"/>
      <c r="I154" s="95"/>
      <c r="J154" s="96"/>
    </row>
    <row r="155" spans="1:10" s="36" customFormat="1" ht="25.5" hidden="1">
      <c r="A155" s="31"/>
      <c r="B155" s="22" t="s">
        <v>252</v>
      </c>
      <c r="C155" s="4" t="s">
        <v>276</v>
      </c>
      <c r="D155" s="4" t="s">
        <v>197</v>
      </c>
      <c r="E155" s="4" t="s">
        <v>189</v>
      </c>
      <c r="F155" s="7" t="s">
        <v>78</v>
      </c>
      <c r="G155" s="7"/>
      <c r="H155" s="95">
        <f>H156</f>
        <v>0</v>
      </c>
      <c r="I155" s="95"/>
      <c r="J155" s="96"/>
    </row>
    <row r="156" spans="1:10" s="36" customFormat="1" ht="25.5" hidden="1">
      <c r="A156" s="31"/>
      <c r="B156" s="90" t="s">
        <v>77</v>
      </c>
      <c r="C156" s="4" t="s">
        <v>276</v>
      </c>
      <c r="D156" s="4" t="s">
        <v>197</v>
      </c>
      <c r="E156" s="4" t="s">
        <v>189</v>
      </c>
      <c r="F156" s="7" t="s">
        <v>78</v>
      </c>
      <c r="G156" s="7" t="s">
        <v>254</v>
      </c>
      <c r="H156" s="103"/>
      <c r="I156" s="95"/>
      <c r="J156" s="96"/>
    </row>
    <row r="157" spans="1:10" s="36" customFormat="1" ht="25.5" hidden="1">
      <c r="A157" s="31"/>
      <c r="B157" s="22" t="s">
        <v>252</v>
      </c>
      <c r="C157" s="4"/>
      <c r="D157" s="4"/>
      <c r="E157" s="4"/>
      <c r="F157" s="7"/>
      <c r="G157" s="7"/>
      <c r="H157" s="104"/>
      <c r="I157" s="95"/>
      <c r="J157" s="96"/>
    </row>
    <row r="158" spans="1:10" s="36" customFormat="1" ht="45.75" customHeight="1">
      <c r="A158" s="31"/>
      <c r="B158" s="18" t="s">
        <v>312</v>
      </c>
      <c r="C158" s="4" t="s">
        <v>276</v>
      </c>
      <c r="D158" s="4" t="s">
        <v>197</v>
      </c>
      <c r="E158" s="4" t="s">
        <v>189</v>
      </c>
      <c r="F158" s="7" t="s">
        <v>301</v>
      </c>
      <c r="G158" s="7"/>
      <c r="H158" s="95">
        <f>H159</f>
        <v>14.2</v>
      </c>
      <c r="I158" s="95"/>
      <c r="J158" s="96"/>
    </row>
    <row r="159" spans="1:10" s="36" customFormat="1" ht="43.5" customHeight="1">
      <c r="A159" s="31"/>
      <c r="B159" s="22" t="s">
        <v>252</v>
      </c>
      <c r="C159" s="4" t="s">
        <v>276</v>
      </c>
      <c r="D159" s="4" t="s">
        <v>197</v>
      </c>
      <c r="E159" s="4" t="s">
        <v>189</v>
      </c>
      <c r="F159" s="7" t="s">
        <v>301</v>
      </c>
      <c r="G159" s="7" t="s">
        <v>254</v>
      </c>
      <c r="H159" s="103">
        <f>4.7+9.5</f>
        <v>14.2</v>
      </c>
      <c r="I159" s="95"/>
      <c r="J159" s="96"/>
    </row>
    <row r="160" spans="1:10" s="36" customFormat="1" ht="12.75" hidden="1">
      <c r="A160" s="31"/>
      <c r="B160" s="30" t="s">
        <v>267</v>
      </c>
      <c r="C160" s="7" t="s">
        <v>276</v>
      </c>
      <c r="D160" s="24" t="s">
        <v>197</v>
      </c>
      <c r="E160" s="24" t="s">
        <v>197</v>
      </c>
      <c r="F160" s="7"/>
      <c r="G160" s="7"/>
      <c r="H160" s="93">
        <f>H161</f>
        <v>0</v>
      </c>
      <c r="I160" s="95"/>
      <c r="J160" s="96"/>
    </row>
    <row r="161" spans="1:10" s="36" customFormat="1" ht="25.5" hidden="1">
      <c r="A161" s="31"/>
      <c r="B161" s="113" t="s">
        <v>260</v>
      </c>
      <c r="C161" s="4" t="s">
        <v>276</v>
      </c>
      <c r="D161" s="4" t="s">
        <v>197</v>
      </c>
      <c r="E161" s="4" t="s">
        <v>197</v>
      </c>
      <c r="F161" s="7" t="s">
        <v>54</v>
      </c>
      <c r="G161" s="7"/>
      <c r="H161" s="95">
        <f>H162</f>
        <v>0</v>
      </c>
      <c r="I161" s="95"/>
      <c r="J161" s="96"/>
    </row>
    <row r="162" spans="1:10" s="36" customFormat="1" ht="63.75" hidden="1">
      <c r="A162" s="31"/>
      <c r="B162" s="52" t="s">
        <v>105</v>
      </c>
      <c r="C162" s="4" t="s">
        <v>276</v>
      </c>
      <c r="D162" s="4" t="s">
        <v>197</v>
      </c>
      <c r="E162" s="4" t="s">
        <v>197</v>
      </c>
      <c r="F162" s="7" t="s">
        <v>79</v>
      </c>
      <c r="G162" s="7"/>
      <c r="H162" s="95">
        <f>H163+H166</f>
        <v>0</v>
      </c>
      <c r="I162" s="95"/>
      <c r="J162" s="96"/>
    </row>
    <row r="163" spans="1:10" s="36" customFormat="1" ht="89.25" hidden="1">
      <c r="A163" s="31"/>
      <c r="B163" s="52" t="s">
        <v>130</v>
      </c>
      <c r="C163" s="4" t="s">
        <v>276</v>
      </c>
      <c r="D163" s="4" t="s">
        <v>197</v>
      </c>
      <c r="E163" s="4" t="s">
        <v>197</v>
      </c>
      <c r="F163" s="7" t="s">
        <v>80</v>
      </c>
      <c r="G163" s="7"/>
      <c r="H163" s="95">
        <f>H164</f>
        <v>0</v>
      </c>
      <c r="I163" s="95"/>
      <c r="J163" s="96"/>
    </row>
    <row r="164" spans="1:10" s="36" customFormat="1" ht="114.75" hidden="1">
      <c r="A164" s="31"/>
      <c r="B164" s="60" t="s">
        <v>131</v>
      </c>
      <c r="C164" s="4" t="s">
        <v>276</v>
      </c>
      <c r="D164" s="4" t="s">
        <v>197</v>
      </c>
      <c r="E164" s="4" t="s">
        <v>197</v>
      </c>
      <c r="F164" s="7" t="s">
        <v>132</v>
      </c>
      <c r="G164" s="7" t="s">
        <v>254</v>
      </c>
      <c r="H164" s="103"/>
      <c r="I164" s="95"/>
      <c r="J164" s="96"/>
    </row>
    <row r="165" spans="1:10" s="36" customFormat="1" ht="25.5" hidden="1">
      <c r="A165" s="31"/>
      <c r="B165" s="22" t="s">
        <v>252</v>
      </c>
      <c r="C165" s="4"/>
      <c r="D165" s="4"/>
      <c r="E165" s="4"/>
      <c r="F165" s="7"/>
      <c r="G165" s="7"/>
      <c r="H165" s="104"/>
      <c r="I165" s="95"/>
      <c r="J165" s="96"/>
    </row>
    <row r="166" spans="1:10" s="36" customFormat="1" ht="12.75" hidden="1">
      <c r="A166" s="31"/>
      <c r="B166" s="30" t="s">
        <v>249</v>
      </c>
      <c r="C166" s="4" t="s">
        <v>276</v>
      </c>
      <c r="D166" s="4" t="s">
        <v>197</v>
      </c>
      <c r="E166" s="4" t="s">
        <v>197</v>
      </c>
      <c r="F166" s="7" t="s">
        <v>81</v>
      </c>
      <c r="G166" s="7"/>
      <c r="H166" s="95">
        <f>H167</f>
        <v>0</v>
      </c>
      <c r="I166" s="95"/>
      <c r="J166" s="96"/>
    </row>
    <row r="167" spans="1:10" s="36" customFormat="1" ht="114.75" hidden="1">
      <c r="A167" s="31"/>
      <c r="B167" s="60" t="s">
        <v>133</v>
      </c>
      <c r="C167" s="4" t="s">
        <v>276</v>
      </c>
      <c r="D167" s="4" t="s">
        <v>197</v>
      </c>
      <c r="E167" s="4" t="s">
        <v>197</v>
      </c>
      <c r="F167" s="7" t="s">
        <v>81</v>
      </c>
      <c r="G167" s="7" t="s">
        <v>254</v>
      </c>
      <c r="H167" s="103"/>
      <c r="I167" s="95"/>
      <c r="J167" s="96"/>
    </row>
    <row r="168" spans="1:10" s="36" customFormat="1" ht="25.5" hidden="1">
      <c r="A168" s="31"/>
      <c r="B168" s="22" t="s">
        <v>252</v>
      </c>
      <c r="C168" s="4"/>
      <c r="D168" s="4"/>
      <c r="E168" s="4"/>
      <c r="F168" s="7"/>
      <c r="G168" s="7"/>
      <c r="H168" s="104"/>
      <c r="I168" s="95"/>
      <c r="J168" s="96"/>
    </row>
    <row r="169" spans="1:10" s="36" customFormat="1" ht="63" customHeight="1">
      <c r="A169" s="31"/>
      <c r="B169" s="113" t="s">
        <v>260</v>
      </c>
      <c r="C169" s="24" t="s">
        <v>276</v>
      </c>
      <c r="D169" s="24" t="s">
        <v>197</v>
      </c>
      <c r="E169" s="24" t="s">
        <v>197</v>
      </c>
      <c r="F169" s="8"/>
      <c r="G169" s="8"/>
      <c r="H169" s="206">
        <f>H170</f>
        <v>1125.945</v>
      </c>
      <c r="I169" s="95"/>
      <c r="J169" s="96"/>
    </row>
    <row r="170" spans="1:10" s="36" customFormat="1" ht="63" customHeight="1">
      <c r="A170" s="31"/>
      <c r="B170" s="210" t="s">
        <v>421</v>
      </c>
      <c r="C170" s="215" t="s">
        <v>276</v>
      </c>
      <c r="D170" s="215" t="s">
        <v>197</v>
      </c>
      <c r="E170" s="215" t="s">
        <v>197</v>
      </c>
      <c r="F170" s="211" t="s">
        <v>379</v>
      </c>
      <c r="G170" s="7"/>
      <c r="H170" s="103">
        <f>H171+H187</f>
        <v>1125.945</v>
      </c>
      <c r="I170" s="95"/>
      <c r="J170" s="96"/>
    </row>
    <row r="171" spans="1:10" s="36" customFormat="1" ht="60" customHeight="1">
      <c r="A171" s="31"/>
      <c r="B171" s="209" t="s">
        <v>380</v>
      </c>
      <c r="C171" s="212" t="s">
        <v>276</v>
      </c>
      <c r="D171" s="212" t="s">
        <v>197</v>
      </c>
      <c r="E171" s="212" t="s">
        <v>197</v>
      </c>
      <c r="F171" s="212" t="s">
        <v>381</v>
      </c>
      <c r="G171" s="7"/>
      <c r="H171" s="103">
        <f>H172+H177+H182</f>
        <v>990.61</v>
      </c>
      <c r="I171" s="95"/>
      <c r="J171" s="96"/>
    </row>
    <row r="172" spans="1:10" s="36" customFormat="1" ht="57.75" customHeight="1">
      <c r="A172" s="31"/>
      <c r="B172" s="209" t="s">
        <v>418</v>
      </c>
      <c r="C172" s="212" t="s">
        <v>276</v>
      </c>
      <c r="D172" s="212" t="s">
        <v>197</v>
      </c>
      <c r="E172" s="212" t="s">
        <v>197</v>
      </c>
      <c r="F172" s="212" t="s">
        <v>388</v>
      </c>
      <c r="G172" s="7"/>
      <c r="H172" s="103">
        <f>H173+H175</f>
        <v>489.8</v>
      </c>
      <c r="I172" s="95"/>
      <c r="J172" s="96"/>
    </row>
    <row r="173" spans="1:10" s="36" customFormat="1" ht="121.5" customHeight="1">
      <c r="A173" s="31"/>
      <c r="B173" s="51" t="s">
        <v>399</v>
      </c>
      <c r="C173" s="4" t="s">
        <v>276</v>
      </c>
      <c r="D173" s="4" t="s">
        <v>197</v>
      </c>
      <c r="E173" s="4" t="s">
        <v>197</v>
      </c>
      <c r="F173" s="7" t="s">
        <v>425</v>
      </c>
      <c r="G173" s="7"/>
      <c r="H173" s="103">
        <f>H174</f>
        <v>480</v>
      </c>
      <c r="I173" s="95"/>
      <c r="J173" s="96"/>
    </row>
    <row r="174" spans="1:11" s="36" customFormat="1" ht="42.75" customHeight="1">
      <c r="A174" s="31"/>
      <c r="B174" s="205" t="s">
        <v>252</v>
      </c>
      <c r="C174" s="4" t="s">
        <v>276</v>
      </c>
      <c r="D174" s="4" t="s">
        <v>197</v>
      </c>
      <c r="E174" s="4" t="s">
        <v>197</v>
      </c>
      <c r="F174" s="7" t="s">
        <v>425</v>
      </c>
      <c r="G174" s="7" t="s">
        <v>254</v>
      </c>
      <c r="H174" s="103">
        <v>480</v>
      </c>
      <c r="I174" s="95"/>
      <c r="J174" s="96"/>
      <c r="K174" s="216"/>
    </row>
    <row r="175" spans="1:10" s="36" customFormat="1" ht="138" customHeight="1">
      <c r="A175" s="31"/>
      <c r="B175" s="209" t="s">
        <v>419</v>
      </c>
      <c r="C175" s="212" t="s">
        <v>276</v>
      </c>
      <c r="D175" s="212" t="s">
        <v>197</v>
      </c>
      <c r="E175" s="212" t="s">
        <v>197</v>
      </c>
      <c r="F175" s="212" t="s">
        <v>389</v>
      </c>
      <c r="G175" s="7"/>
      <c r="H175" s="103">
        <f>H176</f>
        <v>9.8</v>
      </c>
      <c r="I175" s="95"/>
      <c r="J175" s="96"/>
    </row>
    <row r="176" spans="1:11" s="36" customFormat="1" ht="44.25" customHeight="1">
      <c r="A176" s="31"/>
      <c r="B176" s="22" t="s">
        <v>252</v>
      </c>
      <c r="C176" s="212" t="s">
        <v>276</v>
      </c>
      <c r="D176" s="212" t="s">
        <v>197</v>
      </c>
      <c r="E176" s="212" t="s">
        <v>197</v>
      </c>
      <c r="F176" s="212" t="s">
        <v>389</v>
      </c>
      <c r="G176" s="7" t="s">
        <v>254</v>
      </c>
      <c r="H176" s="103">
        <v>9.8</v>
      </c>
      <c r="I176" s="95"/>
      <c r="J176" s="96"/>
      <c r="K176" s="216"/>
    </row>
    <row r="177" spans="1:10" s="36" customFormat="1" ht="43.5" customHeight="1">
      <c r="A177" s="31"/>
      <c r="B177" s="60" t="s">
        <v>400</v>
      </c>
      <c r="C177" s="4" t="s">
        <v>276</v>
      </c>
      <c r="D177" s="4" t="s">
        <v>197</v>
      </c>
      <c r="E177" s="4" t="s">
        <v>197</v>
      </c>
      <c r="F177" s="7" t="s">
        <v>401</v>
      </c>
      <c r="G177" s="7"/>
      <c r="H177" s="103">
        <f>H178+H180</f>
        <v>401.83</v>
      </c>
      <c r="I177" s="95"/>
      <c r="J177" s="96"/>
    </row>
    <row r="178" spans="1:10" s="36" customFormat="1" ht="119.25" customHeight="1">
      <c r="A178" s="31"/>
      <c r="B178" s="51" t="s">
        <v>399</v>
      </c>
      <c r="C178" s="4" t="s">
        <v>276</v>
      </c>
      <c r="D178" s="4" t="s">
        <v>197</v>
      </c>
      <c r="E178" s="4" t="s">
        <v>197</v>
      </c>
      <c r="F178" s="7" t="s">
        <v>426</v>
      </c>
      <c r="G178" s="7"/>
      <c r="H178" s="103">
        <f>H179</f>
        <v>393.8</v>
      </c>
      <c r="I178" s="95"/>
      <c r="J178" s="96"/>
    </row>
    <row r="179" spans="1:11" s="36" customFormat="1" ht="48.75" customHeight="1">
      <c r="A179" s="31"/>
      <c r="B179" s="205" t="s">
        <v>252</v>
      </c>
      <c r="C179" s="4" t="s">
        <v>276</v>
      </c>
      <c r="D179" s="4" t="s">
        <v>197</v>
      </c>
      <c r="E179" s="4" t="s">
        <v>197</v>
      </c>
      <c r="F179" s="7" t="s">
        <v>426</v>
      </c>
      <c r="G179" s="7" t="s">
        <v>254</v>
      </c>
      <c r="H179" s="103">
        <v>393.8</v>
      </c>
      <c r="I179" s="95"/>
      <c r="J179" s="96"/>
      <c r="K179" s="216"/>
    </row>
    <row r="180" spans="1:11" s="36" customFormat="1" ht="141" customHeight="1">
      <c r="A180" s="31"/>
      <c r="B180" s="250" t="s">
        <v>423</v>
      </c>
      <c r="C180" s="4" t="s">
        <v>276</v>
      </c>
      <c r="D180" s="4" t="s">
        <v>197</v>
      </c>
      <c r="E180" s="4" t="s">
        <v>197</v>
      </c>
      <c r="F180" s="7" t="s">
        <v>402</v>
      </c>
      <c r="G180" s="7"/>
      <c r="H180" s="103">
        <f>H181</f>
        <v>8.03</v>
      </c>
      <c r="I180" s="95"/>
      <c r="J180" s="96"/>
      <c r="K180" s="216"/>
    </row>
    <row r="181" spans="1:11" s="36" customFormat="1" ht="43.5" customHeight="1">
      <c r="A181" s="31"/>
      <c r="B181" s="22" t="s">
        <v>252</v>
      </c>
      <c r="C181" s="4" t="s">
        <v>276</v>
      </c>
      <c r="D181" s="4" t="s">
        <v>197</v>
      </c>
      <c r="E181" s="4" t="s">
        <v>197</v>
      </c>
      <c r="F181" s="7" t="s">
        <v>402</v>
      </c>
      <c r="G181" s="7" t="s">
        <v>254</v>
      </c>
      <c r="H181" s="103">
        <v>8.03</v>
      </c>
      <c r="I181" s="95"/>
      <c r="J181" s="96"/>
      <c r="K181" s="216"/>
    </row>
    <row r="182" spans="1:11" s="36" customFormat="1" ht="57.75" customHeight="1">
      <c r="A182" s="31"/>
      <c r="B182" s="60" t="s">
        <v>403</v>
      </c>
      <c r="C182" s="4" t="s">
        <v>276</v>
      </c>
      <c r="D182" s="4" t="s">
        <v>197</v>
      </c>
      <c r="E182" s="4" t="s">
        <v>197</v>
      </c>
      <c r="F182" s="7" t="s">
        <v>382</v>
      </c>
      <c r="G182" s="7"/>
      <c r="H182" s="103">
        <f>H183+H185</f>
        <v>98.98</v>
      </c>
      <c r="I182" s="95"/>
      <c r="J182" s="96"/>
      <c r="K182" s="216"/>
    </row>
    <row r="183" spans="1:11" s="36" customFormat="1" ht="119.25" customHeight="1">
      <c r="A183" s="31"/>
      <c r="B183" s="51" t="s">
        <v>399</v>
      </c>
      <c r="C183" s="4" t="s">
        <v>276</v>
      </c>
      <c r="D183" s="4" t="s">
        <v>197</v>
      </c>
      <c r="E183" s="4" t="s">
        <v>197</v>
      </c>
      <c r="F183" s="7" t="s">
        <v>427</v>
      </c>
      <c r="G183" s="7"/>
      <c r="H183" s="103">
        <f>H184</f>
        <v>97</v>
      </c>
      <c r="I183" s="95"/>
      <c r="J183" s="96"/>
      <c r="K183" s="216"/>
    </row>
    <row r="184" spans="1:11" s="36" customFormat="1" ht="45.75" customHeight="1">
      <c r="A184" s="31"/>
      <c r="B184" s="205" t="s">
        <v>252</v>
      </c>
      <c r="C184" s="4" t="s">
        <v>276</v>
      </c>
      <c r="D184" s="4" t="s">
        <v>197</v>
      </c>
      <c r="E184" s="4" t="s">
        <v>197</v>
      </c>
      <c r="F184" s="7" t="s">
        <v>427</v>
      </c>
      <c r="G184" s="7" t="s">
        <v>254</v>
      </c>
      <c r="H184" s="103">
        <v>97</v>
      </c>
      <c r="I184" s="95"/>
      <c r="J184" s="96"/>
      <c r="K184" s="216"/>
    </row>
    <row r="185" spans="1:11" s="36" customFormat="1" ht="133.5" customHeight="1">
      <c r="A185" s="31"/>
      <c r="B185" s="250" t="s">
        <v>423</v>
      </c>
      <c r="C185" s="4" t="s">
        <v>276</v>
      </c>
      <c r="D185" s="4" t="s">
        <v>197</v>
      </c>
      <c r="E185" s="4" t="s">
        <v>197</v>
      </c>
      <c r="F185" s="7" t="s">
        <v>383</v>
      </c>
      <c r="G185" s="7"/>
      <c r="H185" s="103">
        <f>H186</f>
        <v>1.98</v>
      </c>
      <c r="I185" s="95"/>
      <c r="J185" s="96"/>
      <c r="K185" s="216"/>
    </row>
    <row r="186" spans="1:11" s="36" customFormat="1" ht="43.5" customHeight="1">
      <c r="A186" s="31"/>
      <c r="B186" s="22" t="s">
        <v>252</v>
      </c>
      <c r="C186" s="4" t="s">
        <v>276</v>
      </c>
      <c r="D186" s="4" t="s">
        <v>197</v>
      </c>
      <c r="E186" s="4" t="s">
        <v>197</v>
      </c>
      <c r="F186" s="7" t="s">
        <v>383</v>
      </c>
      <c r="G186" s="7" t="s">
        <v>254</v>
      </c>
      <c r="H186" s="103">
        <v>1.98</v>
      </c>
      <c r="I186" s="95"/>
      <c r="J186" s="96"/>
      <c r="K186" s="216"/>
    </row>
    <row r="187" spans="1:11" s="36" customFormat="1" ht="38.25" customHeight="1">
      <c r="A187" s="31"/>
      <c r="B187" s="57" t="s">
        <v>384</v>
      </c>
      <c r="C187" s="4" t="s">
        <v>276</v>
      </c>
      <c r="D187" s="4" t="s">
        <v>197</v>
      </c>
      <c r="E187" s="4" t="s">
        <v>197</v>
      </c>
      <c r="F187" s="7" t="s">
        <v>385</v>
      </c>
      <c r="G187" s="7"/>
      <c r="H187" s="103">
        <f>H188</f>
        <v>135.33499999999998</v>
      </c>
      <c r="I187" s="95"/>
      <c r="J187" s="96"/>
      <c r="K187" s="216"/>
    </row>
    <row r="188" spans="1:11" s="36" customFormat="1" ht="67.5" customHeight="1">
      <c r="A188" s="31"/>
      <c r="B188" s="250" t="s">
        <v>422</v>
      </c>
      <c r="C188" s="4" t="s">
        <v>276</v>
      </c>
      <c r="D188" s="4" t="s">
        <v>197</v>
      </c>
      <c r="E188" s="4" t="s">
        <v>197</v>
      </c>
      <c r="F188" s="7" t="s">
        <v>386</v>
      </c>
      <c r="G188" s="7"/>
      <c r="H188" s="103">
        <f>H189+H191</f>
        <v>135.33499999999998</v>
      </c>
      <c r="I188" s="95"/>
      <c r="J188" s="96"/>
      <c r="K188" s="216"/>
    </row>
    <row r="189" spans="1:11" s="36" customFormat="1" ht="123" customHeight="1">
      <c r="A189" s="31"/>
      <c r="B189" s="51" t="s">
        <v>399</v>
      </c>
      <c r="C189" s="4" t="s">
        <v>276</v>
      </c>
      <c r="D189" s="4" t="s">
        <v>197</v>
      </c>
      <c r="E189" s="4" t="s">
        <v>197</v>
      </c>
      <c r="F189" s="7" t="s">
        <v>428</v>
      </c>
      <c r="G189" s="7"/>
      <c r="H189" s="103">
        <f>H190</f>
        <v>56</v>
      </c>
      <c r="I189" s="95"/>
      <c r="J189" s="96"/>
      <c r="K189" s="216"/>
    </row>
    <row r="190" spans="1:11" s="36" customFormat="1" ht="42" customHeight="1">
      <c r="A190" s="31"/>
      <c r="B190" s="22" t="s">
        <v>252</v>
      </c>
      <c r="C190" s="4" t="s">
        <v>276</v>
      </c>
      <c r="D190" s="4" t="s">
        <v>197</v>
      </c>
      <c r="E190" s="4" t="s">
        <v>197</v>
      </c>
      <c r="F190" s="7" t="s">
        <v>428</v>
      </c>
      <c r="G190" s="7" t="s">
        <v>254</v>
      </c>
      <c r="H190" s="103">
        <v>56</v>
      </c>
      <c r="I190" s="95"/>
      <c r="J190" s="96"/>
      <c r="K190" s="216"/>
    </row>
    <row r="191" spans="1:11" s="36" customFormat="1" ht="133.5" customHeight="1">
      <c r="A191" s="31"/>
      <c r="B191" s="250" t="s">
        <v>423</v>
      </c>
      <c r="C191" s="4" t="s">
        <v>276</v>
      </c>
      <c r="D191" s="4" t="s">
        <v>197</v>
      </c>
      <c r="E191" s="4" t="s">
        <v>197</v>
      </c>
      <c r="F191" s="7" t="s">
        <v>387</v>
      </c>
      <c r="G191" s="7"/>
      <c r="H191" s="103">
        <f>H192</f>
        <v>79.335</v>
      </c>
      <c r="I191" s="95"/>
      <c r="J191" s="96"/>
      <c r="K191" s="216"/>
    </row>
    <row r="192" spans="1:11" s="36" customFormat="1" ht="38.25" customHeight="1">
      <c r="A192" s="31"/>
      <c r="B192" s="22" t="s">
        <v>252</v>
      </c>
      <c r="C192" s="4" t="s">
        <v>276</v>
      </c>
      <c r="D192" s="4" t="s">
        <v>197</v>
      </c>
      <c r="E192" s="4" t="s">
        <v>197</v>
      </c>
      <c r="F192" s="7" t="s">
        <v>387</v>
      </c>
      <c r="G192" s="7" t="s">
        <v>254</v>
      </c>
      <c r="H192" s="103">
        <v>79.335</v>
      </c>
      <c r="I192" s="95"/>
      <c r="J192" s="96"/>
      <c r="K192" s="216"/>
    </row>
    <row r="193" spans="1:10" s="196" customFormat="1" ht="32.25" customHeight="1">
      <c r="A193" s="31"/>
      <c r="B193" s="117" t="s">
        <v>203</v>
      </c>
      <c r="C193" s="8" t="s">
        <v>276</v>
      </c>
      <c r="D193" s="8" t="s">
        <v>196</v>
      </c>
      <c r="E193" s="8"/>
      <c r="F193" s="8"/>
      <c r="G193" s="8"/>
      <c r="H193" s="93">
        <f>H194</f>
        <v>2769.284</v>
      </c>
      <c r="I193" s="93">
        <f>I194</f>
        <v>226.7</v>
      </c>
      <c r="J193" s="94">
        <f>J194</f>
        <v>0</v>
      </c>
    </row>
    <row r="194" spans="1:11" s="189" customFormat="1" ht="27.75" customHeight="1">
      <c r="A194" s="244">
        <v>6</v>
      </c>
      <c r="B194" s="117" t="s">
        <v>204</v>
      </c>
      <c r="C194" s="7" t="s">
        <v>276</v>
      </c>
      <c r="D194" s="8" t="s">
        <v>196</v>
      </c>
      <c r="E194" s="8" t="s">
        <v>189</v>
      </c>
      <c r="F194" s="8"/>
      <c r="G194" s="8"/>
      <c r="H194" s="93">
        <f>H195+H201</f>
        <v>2769.284</v>
      </c>
      <c r="I194" s="93">
        <f>I195</f>
        <v>226.7</v>
      </c>
      <c r="J194" s="94">
        <f>J195</f>
        <v>0</v>
      </c>
      <c r="K194" s="190"/>
    </row>
    <row r="195" spans="1:11" ht="30.75" customHeight="1">
      <c r="A195" s="244"/>
      <c r="B195" s="9" t="s">
        <v>204</v>
      </c>
      <c r="C195" s="7" t="s">
        <v>276</v>
      </c>
      <c r="D195" s="7" t="s">
        <v>196</v>
      </c>
      <c r="E195" s="7" t="s">
        <v>189</v>
      </c>
      <c r="F195" s="7" t="s">
        <v>290</v>
      </c>
      <c r="G195" s="8"/>
      <c r="H195" s="95">
        <f>H196</f>
        <v>2687</v>
      </c>
      <c r="I195" s="95">
        <f>I198</f>
        <v>226.7</v>
      </c>
      <c r="J195" s="96">
        <v>0</v>
      </c>
      <c r="K195" s="36"/>
    </row>
    <row r="196" spans="1:11" ht="39" customHeight="1">
      <c r="A196" s="243"/>
      <c r="B196" s="9" t="s">
        <v>2</v>
      </c>
      <c r="C196" s="7" t="s">
        <v>276</v>
      </c>
      <c r="D196" s="7" t="s">
        <v>196</v>
      </c>
      <c r="E196" s="7" t="s">
        <v>189</v>
      </c>
      <c r="F196" s="7" t="s">
        <v>302</v>
      </c>
      <c r="G196" s="7"/>
      <c r="H196" s="95">
        <f>H197</f>
        <v>2687</v>
      </c>
      <c r="I196" s="95"/>
      <c r="J196" s="96"/>
      <c r="K196" s="36"/>
    </row>
    <row r="197" spans="1:11" ht="33.75" customHeight="1">
      <c r="A197" s="243"/>
      <c r="B197" s="6" t="s">
        <v>246</v>
      </c>
      <c r="C197" s="7" t="s">
        <v>276</v>
      </c>
      <c r="D197" s="7" t="s">
        <v>196</v>
      </c>
      <c r="E197" s="7" t="s">
        <v>189</v>
      </c>
      <c r="F197" s="7" t="s">
        <v>302</v>
      </c>
      <c r="G197" s="7"/>
      <c r="H197" s="95">
        <f>H200+H198+H199</f>
        <v>2687</v>
      </c>
      <c r="I197" s="95"/>
      <c r="J197" s="96"/>
      <c r="K197" s="36"/>
    </row>
    <row r="198" spans="1:11" ht="81" customHeight="1">
      <c r="A198" s="243"/>
      <c r="B198" s="22" t="s">
        <v>366</v>
      </c>
      <c r="C198" s="7" t="s">
        <v>276</v>
      </c>
      <c r="D198" s="7" t="s">
        <v>196</v>
      </c>
      <c r="E198" s="7" t="s">
        <v>189</v>
      </c>
      <c r="F198" s="7" t="s">
        <v>302</v>
      </c>
      <c r="G198" s="7" t="s">
        <v>251</v>
      </c>
      <c r="H198" s="95">
        <v>295.2</v>
      </c>
      <c r="I198" s="95">
        <v>226.7</v>
      </c>
      <c r="J198" s="96"/>
      <c r="K198" s="36"/>
    </row>
    <row r="199" spans="1:11" ht="43.5" customHeight="1">
      <c r="A199" s="243"/>
      <c r="B199" s="22" t="s">
        <v>252</v>
      </c>
      <c r="C199" s="7" t="s">
        <v>276</v>
      </c>
      <c r="D199" s="7" t="s">
        <v>196</v>
      </c>
      <c r="E199" s="7" t="s">
        <v>189</v>
      </c>
      <c r="F199" s="7" t="s">
        <v>302</v>
      </c>
      <c r="G199" s="7" t="s">
        <v>254</v>
      </c>
      <c r="H199" s="95">
        <v>44.8</v>
      </c>
      <c r="I199" s="95"/>
      <c r="J199" s="96"/>
      <c r="K199" s="36"/>
    </row>
    <row r="200" spans="1:11" ht="30.75" customHeight="1">
      <c r="A200" s="243"/>
      <c r="B200" s="6" t="s">
        <v>259</v>
      </c>
      <c r="C200" s="7" t="s">
        <v>276</v>
      </c>
      <c r="D200" s="7" t="s">
        <v>196</v>
      </c>
      <c r="E200" s="7" t="s">
        <v>189</v>
      </c>
      <c r="F200" s="7" t="s">
        <v>302</v>
      </c>
      <c r="G200" s="7" t="s">
        <v>258</v>
      </c>
      <c r="H200" s="95">
        <v>2347</v>
      </c>
      <c r="I200" s="95"/>
      <c r="J200" s="96"/>
      <c r="K200" s="36"/>
    </row>
    <row r="201" spans="1:11" ht="31.5" customHeight="1">
      <c r="A201" s="243"/>
      <c r="B201" s="9" t="s">
        <v>2</v>
      </c>
      <c r="C201" s="7" t="s">
        <v>276</v>
      </c>
      <c r="D201" s="7" t="s">
        <v>196</v>
      </c>
      <c r="E201" s="7" t="s">
        <v>189</v>
      </c>
      <c r="F201" s="7" t="s">
        <v>290</v>
      </c>
      <c r="G201" s="7"/>
      <c r="H201" s="95">
        <f>H202</f>
        <v>82.284</v>
      </c>
      <c r="I201" s="95"/>
      <c r="J201" s="96"/>
      <c r="K201" s="36"/>
    </row>
    <row r="202" spans="1:11" ht="97.5" customHeight="1">
      <c r="A202" s="243"/>
      <c r="B202" s="18" t="s">
        <v>315</v>
      </c>
      <c r="C202" s="7" t="s">
        <v>276</v>
      </c>
      <c r="D202" s="7" t="s">
        <v>196</v>
      </c>
      <c r="E202" s="7" t="s">
        <v>189</v>
      </c>
      <c r="F202" s="7" t="s">
        <v>329</v>
      </c>
      <c r="G202" s="7"/>
      <c r="H202" s="95">
        <f>H203</f>
        <v>82.284</v>
      </c>
      <c r="I202" s="95"/>
      <c r="J202" s="96"/>
      <c r="K202" s="36"/>
    </row>
    <row r="203" spans="1:11" ht="36.75" customHeight="1">
      <c r="A203" s="243"/>
      <c r="B203" s="6" t="s">
        <v>259</v>
      </c>
      <c r="C203" s="7" t="s">
        <v>276</v>
      </c>
      <c r="D203" s="7" t="s">
        <v>196</v>
      </c>
      <c r="E203" s="7" t="s">
        <v>189</v>
      </c>
      <c r="F203" s="7" t="s">
        <v>329</v>
      </c>
      <c r="G203" s="7" t="s">
        <v>258</v>
      </c>
      <c r="H203" s="95">
        <v>82.284</v>
      </c>
      <c r="I203" s="95"/>
      <c r="J203" s="96"/>
      <c r="K203" s="36"/>
    </row>
    <row r="204" spans="1:11" s="189" customFormat="1" ht="71.25" customHeight="1">
      <c r="A204" s="243"/>
      <c r="B204" s="176" t="s">
        <v>245</v>
      </c>
      <c r="C204" s="180" t="s">
        <v>276</v>
      </c>
      <c r="D204" s="181"/>
      <c r="E204" s="181"/>
      <c r="F204" s="181"/>
      <c r="G204" s="181"/>
      <c r="H204" s="185">
        <f>H211+H242+H205</f>
        <v>4354.019</v>
      </c>
      <c r="I204" s="185">
        <f>I211</f>
        <v>1908.126</v>
      </c>
      <c r="J204" s="186">
        <f>J211</f>
        <v>854.64</v>
      </c>
      <c r="K204" s="190"/>
    </row>
    <row r="205" spans="1:11" s="189" customFormat="1" ht="48" customHeight="1">
      <c r="A205" s="243"/>
      <c r="B205" s="202" t="s">
        <v>404</v>
      </c>
      <c r="C205" s="8" t="s">
        <v>276</v>
      </c>
      <c r="D205" s="8" t="s">
        <v>189</v>
      </c>
      <c r="E205" s="8" t="s">
        <v>47</v>
      </c>
      <c r="F205" s="7"/>
      <c r="G205" s="8"/>
      <c r="H205" s="93">
        <f>H206</f>
        <v>9</v>
      </c>
      <c r="I205" s="185"/>
      <c r="J205" s="186"/>
      <c r="K205" s="190"/>
    </row>
    <row r="206" spans="1:11" s="189" customFormat="1" ht="42.75" customHeight="1">
      <c r="A206" s="243"/>
      <c r="B206" s="18" t="s">
        <v>2</v>
      </c>
      <c r="C206" s="7" t="s">
        <v>276</v>
      </c>
      <c r="D206" s="7" t="s">
        <v>189</v>
      </c>
      <c r="E206" s="7" t="s">
        <v>47</v>
      </c>
      <c r="F206" s="7"/>
      <c r="G206" s="7"/>
      <c r="H206" s="95">
        <f>H207+H209</f>
        <v>9</v>
      </c>
      <c r="I206" s="185"/>
      <c r="J206" s="186"/>
      <c r="K206" s="190"/>
    </row>
    <row r="207" spans="1:11" s="189" customFormat="1" ht="126" customHeight="1">
      <c r="A207" s="243"/>
      <c r="B207" s="18" t="s">
        <v>405</v>
      </c>
      <c r="C207" s="7" t="s">
        <v>276</v>
      </c>
      <c r="D207" s="7" t="s">
        <v>189</v>
      </c>
      <c r="E207" s="7" t="s">
        <v>47</v>
      </c>
      <c r="F207" s="7" t="s">
        <v>406</v>
      </c>
      <c r="G207" s="7"/>
      <c r="H207" s="95">
        <f>H208</f>
        <v>4</v>
      </c>
      <c r="I207" s="185"/>
      <c r="J207" s="186"/>
      <c r="K207" s="190"/>
    </row>
    <row r="208" spans="1:11" s="189" customFormat="1" ht="44.25" customHeight="1">
      <c r="A208" s="243"/>
      <c r="B208" s="22" t="s">
        <v>252</v>
      </c>
      <c r="C208" s="7" t="s">
        <v>276</v>
      </c>
      <c r="D208" s="7" t="s">
        <v>189</v>
      </c>
      <c r="E208" s="7" t="s">
        <v>47</v>
      </c>
      <c r="F208" s="7" t="s">
        <v>407</v>
      </c>
      <c r="G208" s="7" t="s">
        <v>254</v>
      </c>
      <c r="H208" s="95">
        <v>4</v>
      </c>
      <c r="I208" s="185"/>
      <c r="J208" s="186"/>
      <c r="K208" s="190"/>
    </row>
    <row r="209" spans="1:11" s="189" customFormat="1" ht="120" customHeight="1">
      <c r="A209" s="243"/>
      <c r="B209" s="18" t="s">
        <v>408</v>
      </c>
      <c r="C209" s="7" t="s">
        <v>276</v>
      </c>
      <c r="D209" s="7" t="s">
        <v>189</v>
      </c>
      <c r="E209" s="7" t="s">
        <v>47</v>
      </c>
      <c r="F209" s="7" t="s">
        <v>407</v>
      </c>
      <c r="G209" s="7"/>
      <c r="H209" s="95">
        <f>H210</f>
        <v>5</v>
      </c>
      <c r="I209" s="185"/>
      <c r="J209" s="186"/>
      <c r="K209" s="190"/>
    </row>
    <row r="210" spans="1:11" s="189" customFormat="1" ht="48.75" customHeight="1">
      <c r="A210" s="243"/>
      <c r="B210" s="22" t="s">
        <v>252</v>
      </c>
      <c r="C210" s="7" t="s">
        <v>276</v>
      </c>
      <c r="D210" s="7" t="s">
        <v>189</v>
      </c>
      <c r="E210" s="7" t="s">
        <v>47</v>
      </c>
      <c r="F210" s="7" t="s">
        <v>407</v>
      </c>
      <c r="G210" s="7" t="s">
        <v>254</v>
      </c>
      <c r="H210" s="95">
        <v>5</v>
      </c>
      <c r="I210" s="185"/>
      <c r="J210" s="186"/>
      <c r="K210" s="190"/>
    </row>
    <row r="211" spans="1:11" s="189" customFormat="1" ht="49.5" customHeight="1">
      <c r="A211" s="244">
        <v>7</v>
      </c>
      <c r="B211" s="113" t="s">
        <v>245</v>
      </c>
      <c r="C211" s="8" t="s">
        <v>276</v>
      </c>
      <c r="D211" s="8" t="s">
        <v>198</v>
      </c>
      <c r="E211" s="8"/>
      <c r="F211" s="7"/>
      <c r="G211" s="7"/>
      <c r="H211" s="93">
        <f>H220+H238</f>
        <v>4311.019</v>
      </c>
      <c r="I211" s="93">
        <f>I220</f>
        <v>1908.126</v>
      </c>
      <c r="J211" s="94">
        <f>J220</f>
        <v>854.64</v>
      </c>
      <c r="K211" s="190"/>
    </row>
    <row r="212" spans="1:11" s="189" customFormat="1" ht="15.75" hidden="1">
      <c r="A212" s="244"/>
      <c r="B212" s="113" t="s">
        <v>247</v>
      </c>
      <c r="C212" s="8" t="s">
        <v>277</v>
      </c>
      <c r="D212" s="8" t="s">
        <v>198</v>
      </c>
      <c r="E212" s="8" t="s">
        <v>187</v>
      </c>
      <c r="F212" s="8" t="s">
        <v>41</v>
      </c>
      <c r="G212" s="8"/>
      <c r="H212" s="93">
        <f>H213</f>
        <v>0</v>
      </c>
      <c r="I212" s="93"/>
      <c r="J212" s="94"/>
      <c r="K212" s="190"/>
    </row>
    <row r="213" spans="1:11" s="189" customFormat="1" ht="38.25" hidden="1">
      <c r="A213" s="244"/>
      <c r="B213" s="9" t="s">
        <v>48</v>
      </c>
      <c r="C213" s="7" t="s">
        <v>277</v>
      </c>
      <c r="D213" s="7" t="s">
        <v>198</v>
      </c>
      <c r="E213" s="7" t="s">
        <v>187</v>
      </c>
      <c r="F213" s="7" t="s">
        <v>134</v>
      </c>
      <c r="G213" s="7"/>
      <c r="H213" s="95">
        <f>H214+H217</f>
        <v>0</v>
      </c>
      <c r="I213" s="95"/>
      <c r="J213" s="96"/>
      <c r="K213" s="190"/>
    </row>
    <row r="214" spans="1:11" s="189" customFormat="1" ht="38.25" hidden="1">
      <c r="A214" s="244"/>
      <c r="B214" s="9" t="s">
        <v>48</v>
      </c>
      <c r="C214" s="7" t="s">
        <v>277</v>
      </c>
      <c r="D214" s="7" t="s">
        <v>198</v>
      </c>
      <c r="E214" s="7" t="s">
        <v>187</v>
      </c>
      <c r="F214" s="7" t="s">
        <v>84</v>
      </c>
      <c r="G214" s="7"/>
      <c r="H214" s="95">
        <f>H215</f>
        <v>0</v>
      </c>
      <c r="I214" s="95"/>
      <c r="J214" s="96"/>
      <c r="K214" s="190"/>
    </row>
    <row r="215" spans="1:11" s="189" customFormat="1" ht="63.75" hidden="1">
      <c r="A215" s="244"/>
      <c r="B215" s="9" t="s">
        <v>349</v>
      </c>
      <c r="C215" s="7" t="s">
        <v>277</v>
      </c>
      <c r="D215" s="7" t="s">
        <v>198</v>
      </c>
      <c r="E215" s="7" t="s">
        <v>187</v>
      </c>
      <c r="F215" s="7" t="s">
        <v>84</v>
      </c>
      <c r="G215" s="7" t="s">
        <v>254</v>
      </c>
      <c r="H215" s="95"/>
      <c r="I215" s="95"/>
      <c r="J215" s="96"/>
      <c r="K215" s="190"/>
    </row>
    <row r="216" spans="1:11" s="189" customFormat="1" ht="25.5" hidden="1">
      <c r="A216" s="244"/>
      <c r="B216" s="22" t="s">
        <v>252</v>
      </c>
      <c r="C216" s="7"/>
      <c r="D216" s="7"/>
      <c r="E216" s="7"/>
      <c r="F216" s="7"/>
      <c r="G216" s="7"/>
      <c r="H216" s="102"/>
      <c r="I216" s="95"/>
      <c r="J216" s="96"/>
      <c r="K216" s="190"/>
    </row>
    <row r="217" spans="1:11" s="189" customFormat="1" ht="15.75" hidden="1">
      <c r="A217" s="244"/>
      <c r="B217" s="30" t="s">
        <v>249</v>
      </c>
      <c r="C217" s="7" t="s">
        <v>277</v>
      </c>
      <c r="D217" s="7" t="s">
        <v>198</v>
      </c>
      <c r="E217" s="7" t="s">
        <v>187</v>
      </c>
      <c r="F217" s="7" t="s">
        <v>45</v>
      </c>
      <c r="G217" s="7"/>
      <c r="H217" s="95">
        <f>H218</f>
        <v>0</v>
      </c>
      <c r="I217" s="95"/>
      <c r="J217" s="96"/>
      <c r="K217" s="190"/>
    </row>
    <row r="218" spans="1:11" s="189" customFormat="1" ht="15.75" hidden="1">
      <c r="A218" s="244"/>
      <c r="B218" s="22" t="s">
        <v>85</v>
      </c>
      <c r="C218" s="7" t="s">
        <v>277</v>
      </c>
      <c r="D218" s="7" t="s">
        <v>198</v>
      </c>
      <c r="E218" s="7" t="s">
        <v>187</v>
      </c>
      <c r="F218" s="7" t="s">
        <v>45</v>
      </c>
      <c r="G218" s="7" t="s">
        <v>254</v>
      </c>
      <c r="H218" s="95"/>
      <c r="I218" s="95"/>
      <c r="J218" s="96"/>
      <c r="K218" s="190"/>
    </row>
    <row r="219" spans="1:11" s="189" customFormat="1" ht="25.5" hidden="1">
      <c r="A219" s="244"/>
      <c r="B219" s="22" t="s">
        <v>252</v>
      </c>
      <c r="C219" s="7"/>
      <c r="D219" s="7"/>
      <c r="E219" s="7"/>
      <c r="F219" s="7"/>
      <c r="G219" s="7"/>
      <c r="H219" s="102"/>
      <c r="I219" s="95"/>
      <c r="J219" s="96"/>
      <c r="K219" s="190"/>
    </row>
    <row r="220" spans="1:11" s="189" customFormat="1" ht="36.75" customHeight="1">
      <c r="A220" s="244"/>
      <c r="B220" s="117" t="s">
        <v>202</v>
      </c>
      <c r="C220" s="7" t="s">
        <v>276</v>
      </c>
      <c r="D220" s="8" t="s">
        <v>198</v>
      </c>
      <c r="E220" s="8" t="s">
        <v>187</v>
      </c>
      <c r="F220" s="7"/>
      <c r="G220" s="7"/>
      <c r="H220" s="93">
        <f>H221</f>
        <v>4289.019</v>
      </c>
      <c r="I220" s="93">
        <f>I221</f>
        <v>1908.126</v>
      </c>
      <c r="J220" s="94">
        <f>J221</f>
        <v>854.64</v>
      </c>
      <c r="K220" s="190"/>
    </row>
    <row r="221" spans="1:11" ht="33" customHeight="1">
      <c r="A221" s="244"/>
      <c r="B221" s="29" t="s">
        <v>2</v>
      </c>
      <c r="C221" s="7" t="s">
        <v>277</v>
      </c>
      <c r="D221" s="7" t="s">
        <v>198</v>
      </c>
      <c r="E221" s="7" t="s">
        <v>187</v>
      </c>
      <c r="F221" s="7" t="s">
        <v>290</v>
      </c>
      <c r="G221" s="7"/>
      <c r="H221" s="93">
        <f>H222+H226</f>
        <v>4289.019</v>
      </c>
      <c r="I221" s="93">
        <f>I222</f>
        <v>1908.126</v>
      </c>
      <c r="J221" s="94">
        <f>J222</f>
        <v>854.64</v>
      </c>
      <c r="K221" s="36"/>
    </row>
    <row r="222" spans="1:11" ht="71.25" customHeight="1">
      <c r="A222" s="243"/>
      <c r="B222" s="22" t="s">
        <v>326</v>
      </c>
      <c r="C222" s="7" t="s">
        <v>276</v>
      </c>
      <c r="D222" s="7" t="s">
        <v>198</v>
      </c>
      <c r="E222" s="7" t="s">
        <v>187</v>
      </c>
      <c r="F222" s="7" t="s">
        <v>303</v>
      </c>
      <c r="G222" s="8"/>
      <c r="H222" s="95">
        <f>H223+H224+H225</f>
        <v>3989.0190000000002</v>
      </c>
      <c r="I222" s="95">
        <f>I223</f>
        <v>1908.126</v>
      </c>
      <c r="J222" s="96">
        <f>J224</f>
        <v>854.64</v>
      </c>
      <c r="K222" s="36"/>
    </row>
    <row r="223" spans="1:11" ht="82.5" customHeight="1">
      <c r="A223" s="243"/>
      <c r="B223" s="22" t="s">
        <v>120</v>
      </c>
      <c r="C223" s="7" t="s">
        <v>276</v>
      </c>
      <c r="D223" s="7" t="s">
        <v>198</v>
      </c>
      <c r="E223" s="7" t="s">
        <v>187</v>
      </c>
      <c r="F223" s="7" t="s">
        <v>303</v>
      </c>
      <c r="G223" s="7" t="s">
        <v>251</v>
      </c>
      <c r="H223" s="95">
        <v>2534.38</v>
      </c>
      <c r="I223" s="95">
        <v>1908.126</v>
      </c>
      <c r="J223" s="96"/>
      <c r="K223" s="36"/>
    </row>
    <row r="224" spans="1:11" ht="42.75" customHeight="1">
      <c r="A224" s="243"/>
      <c r="B224" s="22" t="s">
        <v>252</v>
      </c>
      <c r="C224" s="7" t="s">
        <v>276</v>
      </c>
      <c r="D224" s="7" t="s">
        <v>198</v>
      </c>
      <c r="E224" s="7" t="s">
        <v>187</v>
      </c>
      <c r="F224" s="7" t="s">
        <v>303</v>
      </c>
      <c r="G224" s="7" t="s">
        <v>254</v>
      </c>
      <c r="H224" s="95">
        <f>1634.64-200-0.001</f>
        <v>1434.6390000000001</v>
      </c>
      <c r="I224" s="95"/>
      <c r="J224" s="96">
        <v>854.64</v>
      </c>
      <c r="K224" s="36"/>
    </row>
    <row r="225" spans="1:11" ht="27.75" customHeight="1">
      <c r="A225" s="243"/>
      <c r="B225" s="22" t="s">
        <v>253</v>
      </c>
      <c r="C225" s="7" t="s">
        <v>276</v>
      </c>
      <c r="D225" s="7" t="s">
        <v>198</v>
      </c>
      <c r="E225" s="7" t="s">
        <v>187</v>
      </c>
      <c r="F225" s="7" t="s">
        <v>303</v>
      </c>
      <c r="G225" s="7" t="s">
        <v>255</v>
      </c>
      <c r="H225" s="95">
        <v>20</v>
      </c>
      <c r="I225" s="95"/>
      <c r="J225" s="96"/>
      <c r="K225" s="36"/>
    </row>
    <row r="226" spans="1:11" ht="29.25" customHeight="1">
      <c r="A226" s="243"/>
      <c r="B226" s="29" t="s">
        <v>2</v>
      </c>
      <c r="C226" s="7" t="s">
        <v>276</v>
      </c>
      <c r="D226" s="7" t="s">
        <v>198</v>
      </c>
      <c r="E226" s="7" t="s">
        <v>187</v>
      </c>
      <c r="F226" s="7" t="s">
        <v>290</v>
      </c>
      <c r="G226" s="7"/>
      <c r="H226" s="95">
        <f>H227</f>
        <v>300</v>
      </c>
      <c r="I226" s="95"/>
      <c r="J226" s="96"/>
      <c r="K226" s="36"/>
    </row>
    <row r="227" spans="1:11" ht="70.5" customHeight="1">
      <c r="A227" s="243"/>
      <c r="B227" s="22" t="s">
        <v>313</v>
      </c>
      <c r="C227" s="7" t="s">
        <v>276</v>
      </c>
      <c r="D227" s="7" t="s">
        <v>198</v>
      </c>
      <c r="E227" s="7" t="s">
        <v>187</v>
      </c>
      <c r="F227" s="7" t="s">
        <v>331</v>
      </c>
      <c r="G227" s="7"/>
      <c r="H227" s="95">
        <f>H228</f>
        <v>300</v>
      </c>
      <c r="I227" s="95"/>
      <c r="J227" s="96"/>
      <c r="K227" s="36"/>
    </row>
    <row r="228" spans="1:11" ht="48.75" customHeight="1">
      <c r="A228" s="243"/>
      <c r="B228" s="22" t="s">
        <v>252</v>
      </c>
      <c r="C228" s="7" t="s">
        <v>276</v>
      </c>
      <c r="D228" s="7" t="s">
        <v>198</v>
      </c>
      <c r="E228" s="7" t="s">
        <v>187</v>
      </c>
      <c r="F228" s="7" t="s">
        <v>331</v>
      </c>
      <c r="G228" s="7" t="s">
        <v>254</v>
      </c>
      <c r="H228" s="95">
        <v>300</v>
      </c>
      <c r="I228" s="95"/>
      <c r="J228" s="96"/>
      <c r="K228" s="36"/>
    </row>
    <row r="229" spans="1:11" ht="13.5" hidden="1">
      <c r="A229" s="243"/>
      <c r="B229" s="29" t="s">
        <v>3</v>
      </c>
      <c r="C229" s="7" t="s">
        <v>276</v>
      </c>
      <c r="D229" s="7" t="s">
        <v>198</v>
      </c>
      <c r="E229" s="7" t="s">
        <v>187</v>
      </c>
      <c r="F229" s="7" t="s">
        <v>280</v>
      </c>
      <c r="G229" s="7"/>
      <c r="H229" s="95">
        <f>H230</f>
        <v>0</v>
      </c>
      <c r="I229" s="95"/>
      <c r="J229" s="96"/>
      <c r="K229" s="36"/>
    </row>
    <row r="230" spans="1:11" ht="25.5" hidden="1">
      <c r="A230" s="243"/>
      <c r="B230" s="22" t="s">
        <v>16</v>
      </c>
      <c r="C230" s="7" t="s">
        <v>276</v>
      </c>
      <c r="D230" s="7" t="s">
        <v>198</v>
      </c>
      <c r="E230" s="7" t="s">
        <v>187</v>
      </c>
      <c r="F230" s="7" t="s">
        <v>139</v>
      </c>
      <c r="G230" s="7"/>
      <c r="H230" s="95">
        <f>H231</f>
        <v>0</v>
      </c>
      <c r="I230" s="95"/>
      <c r="J230" s="96"/>
      <c r="K230" s="36"/>
    </row>
    <row r="231" spans="1:11" ht="25.5" hidden="1">
      <c r="A231" s="243"/>
      <c r="B231" s="22" t="s">
        <v>252</v>
      </c>
      <c r="C231" s="7" t="s">
        <v>276</v>
      </c>
      <c r="D231" s="7" t="s">
        <v>198</v>
      </c>
      <c r="E231" s="7" t="s">
        <v>187</v>
      </c>
      <c r="F231" s="7" t="s">
        <v>139</v>
      </c>
      <c r="G231" s="7" t="s">
        <v>254</v>
      </c>
      <c r="H231" s="95"/>
      <c r="I231" s="95"/>
      <c r="J231" s="96"/>
      <c r="K231" s="36"/>
    </row>
    <row r="232" spans="1:11" ht="13.5" hidden="1">
      <c r="A232" s="243"/>
      <c r="B232" s="30" t="s">
        <v>267</v>
      </c>
      <c r="C232" s="7" t="s">
        <v>276</v>
      </c>
      <c r="D232" s="7"/>
      <c r="E232" s="7"/>
      <c r="F232" s="7"/>
      <c r="G232" s="7"/>
      <c r="H232" s="102"/>
      <c r="I232" s="95"/>
      <c r="J232" s="96"/>
      <c r="K232" s="36"/>
    </row>
    <row r="233" spans="1:11" s="189" customFormat="1" ht="15.75" hidden="1">
      <c r="A233" s="243"/>
      <c r="B233" s="113" t="s">
        <v>90</v>
      </c>
      <c r="C233" s="7" t="s">
        <v>276</v>
      </c>
      <c r="D233" s="24" t="s">
        <v>198</v>
      </c>
      <c r="E233" s="24" t="s">
        <v>190</v>
      </c>
      <c r="F233" s="24"/>
      <c r="G233" s="25"/>
      <c r="H233" s="112">
        <f>H234</f>
        <v>0</v>
      </c>
      <c r="I233" s="179"/>
      <c r="J233" s="197"/>
      <c r="K233" s="190"/>
    </row>
    <row r="234" spans="1:11" ht="15.75" hidden="1">
      <c r="A234" s="244"/>
      <c r="B234" s="39" t="s">
        <v>2</v>
      </c>
      <c r="C234" s="7" t="s">
        <v>276</v>
      </c>
      <c r="D234" s="4" t="s">
        <v>198</v>
      </c>
      <c r="E234" s="4" t="s">
        <v>190</v>
      </c>
      <c r="F234" s="4" t="s">
        <v>280</v>
      </c>
      <c r="G234" s="25"/>
      <c r="H234" s="105">
        <f>H235</f>
        <v>0</v>
      </c>
      <c r="I234" s="105"/>
      <c r="J234" s="106"/>
      <c r="K234" s="36"/>
    </row>
    <row r="235" spans="1:11" ht="25.5" hidden="1">
      <c r="A235" s="243"/>
      <c r="B235" s="39" t="s">
        <v>327</v>
      </c>
      <c r="C235" s="7" t="s">
        <v>276</v>
      </c>
      <c r="D235" s="4" t="s">
        <v>198</v>
      </c>
      <c r="E235" s="4" t="s">
        <v>190</v>
      </c>
      <c r="F235" s="4" t="s">
        <v>91</v>
      </c>
      <c r="G235" s="25"/>
      <c r="H235" s="105">
        <f>H236</f>
        <v>0</v>
      </c>
      <c r="I235" s="105"/>
      <c r="J235" s="106"/>
      <c r="K235" s="36"/>
    </row>
    <row r="236" spans="1:11" ht="25.5" hidden="1">
      <c r="A236" s="243"/>
      <c r="B236" s="22" t="s">
        <v>252</v>
      </c>
      <c r="C236" s="7" t="s">
        <v>276</v>
      </c>
      <c r="D236" s="4" t="s">
        <v>198</v>
      </c>
      <c r="E236" s="4" t="s">
        <v>190</v>
      </c>
      <c r="F236" s="4" t="s">
        <v>91</v>
      </c>
      <c r="G236" s="53">
        <v>200</v>
      </c>
      <c r="H236" s="105"/>
      <c r="I236" s="105"/>
      <c r="J236" s="106"/>
      <c r="K236" s="36"/>
    </row>
    <row r="237" spans="1:11" ht="13.5" hidden="1">
      <c r="A237" s="243"/>
      <c r="B237" s="30" t="s">
        <v>267</v>
      </c>
      <c r="C237" s="4"/>
      <c r="D237" s="4"/>
      <c r="E237" s="4"/>
      <c r="F237" s="4"/>
      <c r="G237" s="25"/>
      <c r="H237" s="76"/>
      <c r="I237" s="76"/>
      <c r="J237" s="106"/>
      <c r="K237" s="36"/>
    </row>
    <row r="238" spans="1:11" ht="36.75" customHeight="1">
      <c r="A238" s="243"/>
      <c r="B238" s="113" t="s">
        <v>90</v>
      </c>
      <c r="C238" s="24" t="s">
        <v>276</v>
      </c>
      <c r="D238" s="24" t="s">
        <v>198</v>
      </c>
      <c r="E238" s="24" t="s">
        <v>190</v>
      </c>
      <c r="F238" s="24"/>
      <c r="G238" s="24"/>
      <c r="H238" s="112">
        <f>H239</f>
        <v>22</v>
      </c>
      <c r="I238" s="76"/>
      <c r="J238" s="106"/>
      <c r="K238" s="36"/>
    </row>
    <row r="239" spans="1:11" ht="54" customHeight="1">
      <c r="A239" s="243"/>
      <c r="B239" s="39" t="s">
        <v>2</v>
      </c>
      <c r="C239" s="4" t="s">
        <v>276</v>
      </c>
      <c r="D239" s="4" t="s">
        <v>198</v>
      </c>
      <c r="E239" s="4" t="s">
        <v>190</v>
      </c>
      <c r="F239" s="4" t="s">
        <v>290</v>
      </c>
      <c r="G239" s="4"/>
      <c r="H239" s="105">
        <f>H240</f>
        <v>22</v>
      </c>
      <c r="I239" s="76"/>
      <c r="J239" s="106"/>
      <c r="K239" s="36"/>
    </row>
    <row r="240" spans="1:11" ht="54" customHeight="1">
      <c r="A240" s="243"/>
      <c r="B240" s="39" t="s">
        <v>327</v>
      </c>
      <c r="C240" s="4" t="s">
        <v>276</v>
      </c>
      <c r="D240" s="4" t="s">
        <v>198</v>
      </c>
      <c r="E240" s="4" t="s">
        <v>190</v>
      </c>
      <c r="F240" s="4" t="s">
        <v>409</v>
      </c>
      <c r="G240" s="4"/>
      <c r="H240" s="105">
        <f>H241</f>
        <v>22</v>
      </c>
      <c r="I240" s="76"/>
      <c r="J240" s="106"/>
      <c r="K240" s="36"/>
    </row>
    <row r="241" spans="1:11" ht="51.75" customHeight="1">
      <c r="A241" s="243"/>
      <c r="B241" s="22" t="s">
        <v>252</v>
      </c>
      <c r="C241" s="4" t="s">
        <v>276</v>
      </c>
      <c r="D241" s="4" t="s">
        <v>198</v>
      </c>
      <c r="E241" s="4" t="s">
        <v>190</v>
      </c>
      <c r="F241" s="4" t="s">
        <v>409</v>
      </c>
      <c r="G241" s="4" t="s">
        <v>254</v>
      </c>
      <c r="H241" s="105">
        <v>22</v>
      </c>
      <c r="I241" s="76"/>
      <c r="J241" s="106"/>
      <c r="K241" s="36"/>
    </row>
    <row r="242" spans="1:11" s="189" customFormat="1" ht="37.5" customHeight="1">
      <c r="A242" s="243"/>
      <c r="B242" s="201" t="s">
        <v>261</v>
      </c>
      <c r="C242" s="8" t="s">
        <v>276</v>
      </c>
      <c r="D242" s="8" t="s">
        <v>191</v>
      </c>
      <c r="E242" s="8"/>
      <c r="F242" s="7"/>
      <c r="G242" s="7"/>
      <c r="H242" s="206">
        <f>H243+H251</f>
        <v>34</v>
      </c>
      <c r="I242" s="194"/>
      <c r="J242" s="195"/>
      <c r="K242" s="190"/>
    </row>
    <row r="243" spans="1:11" s="189" customFormat="1" ht="39" customHeight="1">
      <c r="A243" s="244">
        <v>8</v>
      </c>
      <c r="B243" s="201" t="s">
        <v>262</v>
      </c>
      <c r="C243" s="7" t="s">
        <v>276</v>
      </c>
      <c r="D243" s="8" t="s">
        <v>191</v>
      </c>
      <c r="E243" s="8" t="s">
        <v>187</v>
      </c>
      <c r="F243" s="7"/>
      <c r="G243" s="7"/>
      <c r="H243" s="206">
        <f>H244+H247</f>
        <v>20</v>
      </c>
      <c r="I243" s="194"/>
      <c r="J243" s="195"/>
      <c r="K243" s="190"/>
    </row>
    <row r="244" spans="1:11" ht="37.5" customHeight="1">
      <c r="A244" s="244"/>
      <c r="B244" s="29" t="s">
        <v>2</v>
      </c>
      <c r="C244" s="7" t="s">
        <v>276</v>
      </c>
      <c r="D244" s="7" t="s">
        <v>191</v>
      </c>
      <c r="E244" s="7" t="s">
        <v>187</v>
      </c>
      <c r="F244" s="7" t="s">
        <v>290</v>
      </c>
      <c r="G244" s="7"/>
      <c r="H244" s="103">
        <f>H245</f>
        <v>20</v>
      </c>
      <c r="I244" s="95"/>
      <c r="J244" s="96"/>
      <c r="K244" s="36"/>
    </row>
    <row r="245" spans="1:11" ht="56.25" customHeight="1">
      <c r="A245" s="243"/>
      <c r="B245" s="71" t="s">
        <v>96</v>
      </c>
      <c r="C245" s="7" t="s">
        <v>276</v>
      </c>
      <c r="D245" s="7" t="s">
        <v>191</v>
      </c>
      <c r="E245" s="7" t="s">
        <v>187</v>
      </c>
      <c r="F245" s="7" t="s">
        <v>342</v>
      </c>
      <c r="G245" s="25"/>
      <c r="H245" s="103">
        <f>H246</f>
        <v>20</v>
      </c>
      <c r="I245" s="95"/>
      <c r="J245" s="96"/>
      <c r="K245" s="36"/>
    </row>
    <row r="246" spans="1:11" ht="44.25" customHeight="1">
      <c r="A246" s="243"/>
      <c r="B246" s="22" t="s">
        <v>252</v>
      </c>
      <c r="C246" s="7" t="s">
        <v>276</v>
      </c>
      <c r="D246" s="7" t="s">
        <v>191</v>
      </c>
      <c r="E246" s="7" t="s">
        <v>187</v>
      </c>
      <c r="F246" s="7" t="s">
        <v>342</v>
      </c>
      <c r="G246" s="43">
        <v>200</v>
      </c>
      <c r="H246" s="106">
        <v>20</v>
      </c>
      <c r="I246" s="96"/>
      <c r="J246" s="96"/>
      <c r="K246" s="36"/>
    </row>
    <row r="247" spans="1:11" ht="13.5" hidden="1">
      <c r="A247" s="243"/>
      <c r="B247" s="29" t="s">
        <v>2</v>
      </c>
      <c r="C247" s="7" t="s">
        <v>276</v>
      </c>
      <c r="D247" s="7" t="s">
        <v>191</v>
      </c>
      <c r="E247" s="7" t="s">
        <v>187</v>
      </c>
      <c r="F247" s="7" t="s">
        <v>280</v>
      </c>
      <c r="G247" s="43"/>
      <c r="H247" s="106">
        <f>H248</f>
        <v>0</v>
      </c>
      <c r="I247" s="96"/>
      <c r="J247" s="96"/>
      <c r="K247" s="36"/>
    </row>
    <row r="248" spans="1:11" ht="25.5" hidden="1">
      <c r="A248" s="243"/>
      <c r="B248" s="22" t="s">
        <v>328</v>
      </c>
      <c r="C248" s="7" t="s">
        <v>276</v>
      </c>
      <c r="D248" s="7" t="s">
        <v>191</v>
      </c>
      <c r="E248" s="7" t="s">
        <v>187</v>
      </c>
      <c r="F248" s="7" t="s">
        <v>97</v>
      </c>
      <c r="G248" s="43"/>
      <c r="H248" s="106">
        <f>H249</f>
        <v>0</v>
      </c>
      <c r="I248" s="96"/>
      <c r="J248" s="96"/>
      <c r="K248" s="36"/>
    </row>
    <row r="249" spans="1:11" ht="25.5" hidden="1">
      <c r="A249" s="243"/>
      <c r="B249" s="22" t="s">
        <v>252</v>
      </c>
      <c r="C249" s="7" t="s">
        <v>276</v>
      </c>
      <c r="D249" s="7" t="s">
        <v>191</v>
      </c>
      <c r="E249" s="7" t="s">
        <v>187</v>
      </c>
      <c r="F249" s="7" t="s">
        <v>97</v>
      </c>
      <c r="G249" s="43">
        <v>200</v>
      </c>
      <c r="H249" s="106"/>
      <c r="I249" s="96"/>
      <c r="J249" s="96"/>
      <c r="K249" s="36"/>
    </row>
    <row r="250" spans="1:11" ht="13.5" hidden="1">
      <c r="A250" s="243"/>
      <c r="B250" s="30" t="s">
        <v>267</v>
      </c>
      <c r="C250" s="7"/>
      <c r="D250" s="7"/>
      <c r="E250" s="7"/>
      <c r="F250" s="7"/>
      <c r="G250" s="43"/>
      <c r="H250" s="107"/>
      <c r="I250" s="96"/>
      <c r="J250" s="96"/>
      <c r="K250" s="36"/>
    </row>
    <row r="251" spans="1:11" ht="29.25" customHeight="1">
      <c r="A251" s="243"/>
      <c r="B251" s="208" t="s">
        <v>410</v>
      </c>
      <c r="C251" s="8" t="s">
        <v>276</v>
      </c>
      <c r="D251" s="8" t="s">
        <v>191</v>
      </c>
      <c r="E251" s="8" t="s">
        <v>188</v>
      </c>
      <c r="F251" s="8"/>
      <c r="G251" s="217"/>
      <c r="H251" s="218">
        <f>H252</f>
        <v>14</v>
      </c>
      <c r="I251" s="96"/>
      <c r="J251" s="96"/>
      <c r="K251" s="36"/>
    </row>
    <row r="252" spans="1:11" ht="26.25" customHeight="1">
      <c r="A252" s="243"/>
      <c r="B252" s="18" t="s">
        <v>2</v>
      </c>
      <c r="C252" s="7" t="s">
        <v>276</v>
      </c>
      <c r="D252" s="7" t="s">
        <v>191</v>
      </c>
      <c r="E252" s="7" t="s">
        <v>188</v>
      </c>
      <c r="F252" s="7" t="s">
        <v>290</v>
      </c>
      <c r="G252" s="43"/>
      <c r="H252" s="106">
        <f>H253</f>
        <v>14</v>
      </c>
      <c r="I252" s="96"/>
      <c r="J252" s="96"/>
      <c r="K252" s="36"/>
    </row>
    <row r="253" spans="1:11" ht="39.75" customHeight="1">
      <c r="A253" s="243"/>
      <c r="B253" s="22" t="s">
        <v>411</v>
      </c>
      <c r="C253" s="7" t="s">
        <v>276</v>
      </c>
      <c r="D253" s="7" t="s">
        <v>191</v>
      </c>
      <c r="E253" s="7" t="s">
        <v>188</v>
      </c>
      <c r="F253" s="7" t="s">
        <v>412</v>
      </c>
      <c r="G253" s="43"/>
      <c r="H253" s="106">
        <f>H254</f>
        <v>14</v>
      </c>
      <c r="I253" s="96"/>
      <c r="J253" s="96"/>
      <c r="K253" s="36"/>
    </row>
    <row r="254" spans="1:11" ht="45.75" customHeight="1">
      <c r="A254" s="243"/>
      <c r="B254" s="22" t="s">
        <v>252</v>
      </c>
      <c r="C254" s="7" t="s">
        <v>276</v>
      </c>
      <c r="D254" s="7" t="s">
        <v>191</v>
      </c>
      <c r="E254" s="7" t="s">
        <v>188</v>
      </c>
      <c r="F254" s="7" t="s">
        <v>412</v>
      </c>
      <c r="G254" s="43">
        <v>200</v>
      </c>
      <c r="H254" s="106">
        <v>14</v>
      </c>
      <c r="I254" s="96"/>
      <c r="J254" s="96"/>
      <c r="K254" s="36"/>
    </row>
    <row r="255" spans="1:11" s="189" customFormat="1" ht="15.75">
      <c r="A255" s="243"/>
      <c r="B255" s="176" t="s">
        <v>219</v>
      </c>
      <c r="C255" s="180"/>
      <c r="D255" s="180"/>
      <c r="E255" s="180"/>
      <c r="F255" s="180"/>
      <c r="G255" s="180"/>
      <c r="H255" s="186">
        <f>H12+H204</f>
        <v>17590.35334</v>
      </c>
      <c r="I255" s="186">
        <f>I12+I204</f>
        <v>6764.579</v>
      </c>
      <c r="J255" s="186">
        <f>J12+J204</f>
        <v>1312.09</v>
      </c>
      <c r="K255" s="198"/>
    </row>
    <row r="256" spans="1:11" ht="15.75">
      <c r="A256" s="184"/>
      <c r="C256" s="36"/>
      <c r="D256" s="36"/>
      <c r="E256" s="36"/>
      <c r="F256" s="36"/>
      <c r="G256" s="36"/>
      <c r="H256" s="115"/>
      <c r="I256" s="115"/>
      <c r="J256" s="115"/>
      <c r="K256" s="36"/>
    </row>
    <row r="257" spans="3:11" ht="13.5">
      <c r="C257" s="36"/>
      <c r="D257" s="36"/>
      <c r="E257" s="36"/>
      <c r="F257" s="36"/>
      <c r="G257" s="158"/>
      <c r="I257" s="36"/>
      <c r="J257" s="36"/>
      <c r="K257" s="36"/>
    </row>
    <row r="258" spans="3:11" ht="13.5">
      <c r="C258" s="86"/>
      <c r="D258" s="36"/>
      <c r="E258" s="36"/>
      <c r="F258" s="36"/>
      <c r="G258" s="36"/>
      <c r="I258" s="36"/>
      <c r="J258" s="36"/>
      <c r="K258" s="36"/>
    </row>
    <row r="259" spans="3:11" ht="13.5">
      <c r="C259" s="159"/>
      <c r="D259" s="36"/>
      <c r="E259" s="36"/>
      <c r="F259" s="85"/>
      <c r="G259" s="36"/>
      <c r="I259" s="36"/>
      <c r="J259" s="36"/>
      <c r="K259" s="36"/>
    </row>
    <row r="260" spans="3:11" ht="13.5" hidden="1">
      <c r="C260" s="36"/>
      <c r="D260" s="36"/>
      <c r="E260" s="36"/>
      <c r="F260" s="36"/>
      <c r="G260" s="36"/>
      <c r="I260" s="36"/>
      <c r="J260" s="36"/>
      <c r="K260" s="36"/>
    </row>
    <row r="261" spans="3:11" ht="13.5" hidden="1">
      <c r="C261" s="5"/>
      <c r="D261" s="36"/>
      <c r="E261" s="36"/>
      <c r="F261" s="36"/>
      <c r="G261" s="36"/>
      <c r="I261" s="36"/>
      <c r="J261" s="36"/>
      <c r="K261" s="36"/>
    </row>
    <row r="262" spans="3:11" ht="13.5" hidden="1">
      <c r="C262" s="111"/>
      <c r="D262" s="36"/>
      <c r="E262" s="36"/>
      <c r="F262" s="36"/>
      <c r="G262" s="36"/>
      <c r="I262" s="36"/>
      <c r="J262" s="36"/>
      <c r="K262" s="36"/>
    </row>
    <row r="263" spans="3:11" ht="13.5" hidden="1">
      <c r="C263" s="160"/>
      <c r="D263" s="36"/>
      <c r="E263" s="36"/>
      <c r="F263" s="36"/>
      <c r="G263" s="36"/>
      <c r="I263" s="36"/>
      <c r="J263" s="36"/>
      <c r="K263" s="36"/>
    </row>
    <row r="264" spans="3:11" ht="13.5" hidden="1">
      <c r="C264" s="86"/>
      <c r="D264" s="36"/>
      <c r="E264" s="36"/>
      <c r="F264" s="36"/>
      <c r="G264" s="36"/>
      <c r="I264" s="36"/>
      <c r="J264" s="36"/>
      <c r="K264" s="36"/>
    </row>
    <row r="265" spans="3:11" ht="13.5" hidden="1">
      <c r="C265" s="36"/>
      <c r="D265" s="36"/>
      <c r="E265" s="36"/>
      <c r="F265" s="36"/>
      <c r="G265" s="36"/>
      <c r="I265" s="36"/>
      <c r="J265" s="36"/>
      <c r="K265" s="36"/>
    </row>
    <row r="266" spans="3:11" ht="13.5">
      <c r="C266" s="161"/>
      <c r="D266" s="36"/>
      <c r="E266" s="36"/>
      <c r="F266" s="36"/>
      <c r="G266" s="36"/>
      <c r="I266" s="36"/>
      <c r="J266" s="36"/>
      <c r="K266" s="36"/>
    </row>
    <row r="267" spans="3:11" ht="13.5">
      <c r="C267" s="36"/>
      <c r="D267" s="36"/>
      <c r="E267" s="36"/>
      <c r="F267" s="36"/>
      <c r="G267" s="36"/>
      <c r="I267" s="36"/>
      <c r="J267" s="36"/>
      <c r="K267" s="36"/>
    </row>
    <row r="268" spans="3:11" ht="13.5">
      <c r="C268" s="36"/>
      <c r="D268" s="36"/>
      <c r="E268" s="36"/>
      <c r="F268" s="36"/>
      <c r="G268" s="36"/>
      <c r="I268" s="36"/>
      <c r="J268" s="36"/>
      <c r="K268" s="36"/>
    </row>
    <row r="269" spans="3:11" ht="13.5">
      <c r="C269" s="36"/>
      <c r="D269" s="36"/>
      <c r="E269" s="36"/>
      <c r="F269" s="36"/>
      <c r="G269" s="36"/>
      <c r="I269" s="36"/>
      <c r="J269" s="36"/>
      <c r="K269" s="36"/>
    </row>
    <row r="270" spans="3:11" ht="13.5">
      <c r="C270" s="36"/>
      <c r="D270" s="36"/>
      <c r="E270" s="36"/>
      <c r="F270" s="85"/>
      <c r="G270" s="36"/>
      <c r="H270" s="162"/>
      <c r="I270" s="36"/>
      <c r="J270" s="36"/>
      <c r="K270" s="36"/>
    </row>
    <row r="271" spans="3:11" ht="13.5">
      <c r="C271" s="85"/>
      <c r="D271" s="36"/>
      <c r="E271" s="36"/>
      <c r="F271" s="36"/>
      <c r="G271" s="36"/>
      <c r="I271" s="36"/>
      <c r="J271" s="36"/>
      <c r="K271" s="36"/>
    </row>
    <row r="272" spans="3:11" ht="13.5">
      <c r="C272" s="36"/>
      <c r="D272" s="36"/>
      <c r="E272" s="36"/>
      <c r="F272" s="36"/>
      <c r="G272" s="36"/>
      <c r="I272" s="36"/>
      <c r="J272" s="36"/>
      <c r="K272" s="36"/>
    </row>
    <row r="273" spans="3:11" ht="13.5">
      <c r="C273" s="36"/>
      <c r="D273" s="36"/>
      <c r="E273" s="36"/>
      <c r="F273" s="36"/>
      <c r="G273" s="36"/>
      <c r="I273" s="36"/>
      <c r="J273" s="36"/>
      <c r="K273" s="36"/>
    </row>
    <row r="274" spans="3:11" ht="13.5">
      <c r="C274" s="36"/>
      <c r="D274" s="36"/>
      <c r="E274" s="36"/>
      <c r="F274" s="36"/>
      <c r="G274" s="36"/>
      <c r="I274" s="36"/>
      <c r="J274" s="36"/>
      <c r="K274" s="36"/>
    </row>
    <row r="275" spans="3:11" ht="13.5">
      <c r="C275" s="36"/>
      <c r="D275" s="36"/>
      <c r="E275" s="36"/>
      <c r="F275" s="86"/>
      <c r="G275" s="36"/>
      <c r="I275" s="36"/>
      <c r="J275" s="36"/>
      <c r="K275" s="36"/>
    </row>
    <row r="276" spans="3:11" ht="13.5">
      <c r="C276" s="36"/>
      <c r="D276" s="36"/>
      <c r="E276" s="36"/>
      <c r="F276" s="36"/>
      <c r="G276" s="36"/>
      <c r="I276" s="36"/>
      <c r="J276" s="36"/>
      <c r="K276" s="36"/>
    </row>
    <row r="277" spans="3:11" ht="13.5">
      <c r="C277" s="36"/>
      <c r="D277" s="36"/>
      <c r="E277" s="36"/>
      <c r="F277" s="36"/>
      <c r="G277" s="36"/>
      <c r="I277" s="36"/>
      <c r="J277" s="36"/>
      <c r="K277" s="36"/>
    </row>
    <row r="278" spans="3:11" ht="13.5">
      <c r="C278" s="36"/>
      <c r="D278" s="36"/>
      <c r="E278" s="36"/>
      <c r="F278" s="36"/>
      <c r="G278" s="36"/>
      <c r="I278" s="36"/>
      <c r="J278" s="36"/>
      <c r="K278" s="36"/>
    </row>
    <row r="279" spans="3:11" ht="13.5">
      <c r="C279" s="36"/>
      <c r="D279" s="36"/>
      <c r="E279" s="36"/>
      <c r="F279" s="36"/>
      <c r="G279" s="36"/>
      <c r="I279" s="36"/>
      <c r="J279" s="36"/>
      <c r="K279" s="36"/>
    </row>
    <row r="280" spans="3:11" ht="13.5">
      <c r="C280" s="36"/>
      <c r="D280" s="36"/>
      <c r="E280" s="36"/>
      <c r="F280" s="36"/>
      <c r="G280" s="36"/>
      <c r="I280" s="36"/>
      <c r="J280" s="36"/>
      <c r="K280" s="36"/>
    </row>
    <row r="281" spans="3:11" ht="13.5">
      <c r="C281" s="36"/>
      <c r="D281" s="36"/>
      <c r="E281" s="36"/>
      <c r="F281" s="36"/>
      <c r="G281" s="36"/>
      <c r="I281" s="36"/>
      <c r="J281" s="36"/>
      <c r="K281" s="36"/>
    </row>
    <row r="282" spans="3:11" ht="13.5">
      <c r="C282" s="36"/>
      <c r="D282" s="36"/>
      <c r="E282" s="36"/>
      <c r="F282" s="36"/>
      <c r="G282" s="36"/>
      <c r="I282" s="36"/>
      <c r="J282" s="36"/>
      <c r="K282" s="36"/>
    </row>
    <row r="283" spans="3:11" ht="13.5">
      <c r="C283" s="36"/>
      <c r="D283" s="36"/>
      <c r="E283" s="36"/>
      <c r="F283" s="36"/>
      <c r="G283" s="36"/>
      <c r="I283" s="36"/>
      <c r="J283" s="36"/>
      <c r="K283" s="36"/>
    </row>
    <row r="284" spans="3:11" ht="13.5">
      <c r="C284" s="36"/>
      <c r="D284" s="36"/>
      <c r="E284" s="36"/>
      <c r="F284" s="36"/>
      <c r="G284" s="36"/>
      <c r="I284" s="36"/>
      <c r="J284" s="36"/>
      <c r="K284" s="36"/>
    </row>
    <row r="285" spans="3:11" ht="13.5">
      <c r="C285" s="36"/>
      <c r="D285" s="36"/>
      <c r="E285" s="36"/>
      <c r="F285" s="36"/>
      <c r="G285" s="36"/>
      <c r="I285" s="36"/>
      <c r="J285" s="36"/>
      <c r="K285" s="36"/>
    </row>
    <row r="286" spans="3:11" ht="13.5">
      <c r="C286" s="36"/>
      <c r="D286" s="36"/>
      <c r="E286" s="36"/>
      <c r="F286" s="36"/>
      <c r="G286" s="36"/>
      <c r="I286" s="36"/>
      <c r="J286" s="36"/>
      <c r="K286" s="36"/>
    </row>
    <row r="287" spans="3:11" ht="13.5">
      <c r="C287" s="36"/>
      <c r="D287" s="36"/>
      <c r="E287" s="36"/>
      <c r="F287" s="36"/>
      <c r="G287" s="36"/>
      <c r="I287" s="36"/>
      <c r="J287" s="36"/>
      <c r="K287" s="36"/>
    </row>
    <row r="288" spans="3:11" ht="13.5">
      <c r="C288" s="36"/>
      <c r="D288" s="36"/>
      <c r="E288" s="36"/>
      <c r="F288" s="36"/>
      <c r="G288" s="36"/>
      <c r="I288" s="36"/>
      <c r="J288" s="36"/>
      <c r="K288" s="36"/>
    </row>
    <row r="289" spans="3:11" ht="13.5">
      <c r="C289" s="36"/>
      <c r="D289" s="36"/>
      <c r="E289" s="36"/>
      <c r="F289" s="36"/>
      <c r="G289" s="36"/>
      <c r="I289" s="36"/>
      <c r="J289" s="36"/>
      <c r="K289" s="36"/>
    </row>
    <row r="290" spans="3:11" ht="13.5">
      <c r="C290" s="36"/>
      <c r="D290" s="36"/>
      <c r="E290" s="36"/>
      <c r="F290" s="36"/>
      <c r="G290" s="36"/>
      <c r="I290" s="36"/>
      <c r="J290" s="36"/>
      <c r="K290" s="36"/>
    </row>
    <row r="291" spans="3:11" ht="13.5">
      <c r="C291" s="36"/>
      <c r="D291" s="36"/>
      <c r="E291" s="36"/>
      <c r="F291" s="36"/>
      <c r="G291" s="36"/>
      <c r="I291" s="36"/>
      <c r="J291" s="36"/>
      <c r="K291" s="36"/>
    </row>
    <row r="292" spans="3:11" ht="13.5">
      <c r="C292" s="36"/>
      <c r="D292" s="36"/>
      <c r="E292" s="36"/>
      <c r="F292" s="36"/>
      <c r="G292" s="36"/>
      <c r="I292" s="36"/>
      <c r="J292" s="36"/>
      <c r="K292" s="36"/>
    </row>
    <row r="293" spans="3:11" ht="13.5">
      <c r="C293" s="36"/>
      <c r="D293" s="36"/>
      <c r="E293" s="36"/>
      <c r="F293" s="36"/>
      <c r="G293" s="36"/>
      <c r="I293" s="36"/>
      <c r="J293" s="36"/>
      <c r="K293" s="36"/>
    </row>
    <row r="294" spans="3:11" ht="13.5">
      <c r="C294" s="36"/>
      <c r="D294" s="36"/>
      <c r="E294" s="36"/>
      <c r="F294" s="36"/>
      <c r="G294" s="36"/>
      <c r="I294" s="36"/>
      <c r="J294" s="36"/>
      <c r="K294" s="36"/>
    </row>
    <row r="295" spans="3:11" ht="13.5">
      <c r="C295" s="36"/>
      <c r="D295" s="36"/>
      <c r="E295" s="36"/>
      <c r="F295" s="36"/>
      <c r="G295" s="36"/>
      <c r="I295" s="36"/>
      <c r="J295" s="36"/>
      <c r="K295" s="36"/>
    </row>
    <row r="296" spans="3:11" ht="13.5">
      <c r="C296" s="36"/>
      <c r="D296" s="36"/>
      <c r="E296" s="36"/>
      <c r="F296" s="36"/>
      <c r="G296" s="36"/>
      <c r="I296" s="36"/>
      <c r="J296" s="36"/>
      <c r="K296" s="36"/>
    </row>
    <row r="297" spans="3:11" ht="13.5">
      <c r="C297" s="36"/>
      <c r="D297" s="36"/>
      <c r="E297" s="36"/>
      <c r="F297" s="36"/>
      <c r="G297" s="36"/>
      <c r="I297" s="36"/>
      <c r="J297" s="36"/>
      <c r="K297" s="36"/>
    </row>
    <row r="298" spans="3:11" ht="13.5">
      <c r="C298" s="36"/>
      <c r="D298" s="36"/>
      <c r="E298" s="36"/>
      <c r="F298" s="36"/>
      <c r="G298" s="36"/>
      <c r="I298" s="36"/>
      <c r="J298" s="36"/>
      <c r="K298" s="36"/>
    </row>
    <row r="299" spans="3:11" ht="13.5">
      <c r="C299" s="36"/>
      <c r="D299" s="36"/>
      <c r="E299" s="36"/>
      <c r="F299" s="36"/>
      <c r="G299" s="36"/>
      <c r="I299" s="36"/>
      <c r="J299" s="36"/>
      <c r="K299" s="36"/>
    </row>
    <row r="300" spans="3:11" ht="13.5">
      <c r="C300" s="36"/>
      <c r="D300" s="36"/>
      <c r="E300" s="36"/>
      <c r="F300" s="36"/>
      <c r="G300" s="36"/>
      <c r="I300" s="36"/>
      <c r="J300" s="36"/>
      <c r="K300" s="36"/>
    </row>
    <row r="301" spans="3:11" ht="13.5">
      <c r="C301" s="36"/>
      <c r="D301" s="36"/>
      <c r="E301" s="36"/>
      <c r="F301" s="36"/>
      <c r="G301" s="36"/>
      <c r="I301" s="36"/>
      <c r="J301" s="36"/>
      <c r="K301" s="36"/>
    </row>
    <row r="302" spans="3:11" ht="13.5">
      <c r="C302" s="36"/>
      <c r="D302" s="36"/>
      <c r="E302" s="36"/>
      <c r="F302" s="36"/>
      <c r="G302" s="36"/>
      <c r="I302" s="36"/>
      <c r="J302" s="36"/>
      <c r="K302" s="36"/>
    </row>
    <row r="303" spans="3:11" ht="13.5">
      <c r="C303" s="36"/>
      <c r="D303" s="36"/>
      <c r="E303" s="36"/>
      <c r="F303" s="36"/>
      <c r="G303" s="36"/>
      <c r="I303" s="36"/>
      <c r="J303" s="36"/>
      <c r="K303" s="36"/>
    </row>
    <row r="304" spans="3:11" ht="13.5">
      <c r="C304" s="36"/>
      <c r="D304" s="36"/>
      <c r="E304" s="36"/>
      <c r="F304" s="36"/>
      <c r="G304" s="36"/>
      <c r="I304" s="36"/>
      <c r="J304" s="36"/>
      <c r="K304" s="36"/>
    </row>
    <row r="305" spans="3:11" ht="13.5">
      <c r="C305" s="36"/>
      <c r="D305" s="36"/>
      <c r="E305" s="36"/>
      <c r="F305" s="36"/>
      <c r="G305" s="36"/>
      <c r="I305" s="36"/>
      <c r="J305" s="36"/>
      <c r="K305" s="36"/>
    </row>
    <row r="306" spans="3:11" ht="13.5">
      <c r="C306" s="36"/>
      <c r="D306" s="36"/>
      <c r="E306" s="36"/>
      <c r="F306" s="36"/>
      <c r="G306" s="36"/>
      <c r="I306" s="36"/>
      <c r="J306" s="36"/>
      <c r="K306" s="36"/>
    </row>
    <row r="307" spans="3:11" ht="13.5">
      <c r="C307" s="36"/>
      <c r="D307" s="36"/>
      <c r="E307" s="36"/>
      <c r="F307" s="36"/>
      <c r="G307" s="36"/>
      <c r="I307" s="36"/>
      <c r="J307" s="36"/>
      <c r="K307" s="36"/>
    </row>
    <row r="308" spans="3:11" ht="13.5">
      <c r="C308" s="36"/>
      <c r="D308" s="36"/>
      <c r="E308" s="36"/>
      <c r="F308" s="36"/>
      <c r="G308" s="36"/>
      <c r="I308" s="36"/>
      <c r="J308" s="36"/>
      <c r="K308" s="36"/>
    </row>
    <row r="309" spans="3:11" ht="13.5">
      <c r="C309" s="36"/>
      <c r="D309" s="36"/>
      <c r="E309" s="36"/>
      <c r="F309" s="36"/>
      <c r="G309" s="36"/>
      <c r="I309" s="36"/>
      <c r="J309" s="36"/>
      <c r="K309" s="36"/>
    </row>
    <row r="310" spans="3:11" ht="13.5">
      <c r="C310" s="36"/>
      <c r="D310" s="36"/>
      <c r="E310" s="36"/>
      <c r="F310" s="36"/>
      <c r="G310" s="36"/>
      <c r="I310" s="36"/>
      <c r="J310" s="36"/>
      <c r="K310" s="36"/>
    </row>
    <row r="311" spans="3:11" ht="13.5">
      <c r="C311" s="36"/>
      <c r="D311" s="36"/>
      <c r="E311" s="36"/>
      <c r="F311" s="36"/>
      <c r="G311" s="36"/>
      <c r="I311" s="36"/>
      <c r="J311" s="36"/>
      <c r="K311" s="36"/>
    </row>
    <row r="312" spans="3:11" ht="13.5">
      <c r="C312" s="36"/>
      <c r="D312" s="36"/>
      <c r="E312" s="36"/>
      <c r="F312" s="36"/>
      <c r="G312" s="36"/>
      <c r="I312" s="36"/>
      <c r="J312" s="36"/>
      <c r="K312" s="36"/>
    </row>
    <row r="313" spans="3:11" ht="13.5">
      <c r="C313" s="36"/>
      <c r="D313" s="36"/>
      <c r="E313" s="36"/>
      <c r="F313" s="36"/>
      <c r="G313" s="36"/>
      <c r="I313" s="36"/>
      <c r="J313" s="36"/>
      <c r="K313" s="36"/>
    </row>
    <row r="314" spans="3:11" ht="13.5">
      <c r="C314" s="36"/>
      <c r="D314" s="36"/>
      <c r="E314" s="36"/>
      <c r="F314" s="36"/>
      <c r="G314" s="36"/>
      <c r="I314" s="36"/>
      <c r="J314" s="36"/>
      <c r="K314" s="36"/>
    </row>
    <row r="315" spans="3:11" ht="13.5">
      <c r="C315" s="36"/>
      <c r="D315" s="36"/>
      <c r="E315" s="36"/>
      <c r="F315" s="36"/>
      <c r="G315" s="36"/>
      <c r="I315" s="36"/>
      <c r="J315" s="36"/>
      <c r="K315" s="36"/>
    </row>
    <row r="316" spans="3:11" ht="13.5">
      <c r="C316" s="36"/>
      <c r="D316" s="36"/>
      <c r="E316" s="36"/>
      <c r="F316" s="36"/>
      <c r="G316" s="36"/>
      <c r="I316" s="36"/>
      <c r="J316" s="36"/>
      <c r="K316" s="36"/>
    </row>
    <row r="317" spans="3:11" ht="13.5">
      <c r="C317" s="36"/>
      <c r="D317" s="36"/>
      <c r="E317" s="36"/>
      <c r="F317" s="36"/>
      <c r="G317" s="36"/>
      <c r="I317" s="36"/>
      <c r="J317" s="36"/>
      <c r="K317" s="36"/>
    </row>
    <row r="318" spans="3:11" ht="13.5">
      <c r="C318" s="36"/>
      <c r="D318" s="36"/>
      <c r="E318" s="36"/>
      <c r="F318" s="36"/>
      <c r="G318" s="36"/>
      <c r="I318" s="36"/>
      <c r="J318" s="36"/>
      <c r="K318" s="36"/>
    </row>
    <row r="319" spans="3:11" ht="13.5">
      <c r="C319" s="36"/>
      <c r="D319" s="36"/>
      <c r="E319" s="36"/>
      <c r="F319" s="36"/>
      <c r="G319" s="36"/>
      <c r="I319" s="36"/>
      <c r="J319" s="36"/>
      <c r="K319" s="36"/>
    </row>
    <row r="320" spans="3:11" ht="13.5">
      <c r="C320" s="36"/>
      <c r="D320" s="36"/>
      <c r="E320" s="36"/>
      <c r="F320" s="36"/>
      <c r="G320" s="36"/>
      <c r="I320" s="36"/>
      <c r="J320" s="36"/>
      <c r="K320" s="36"/>
    </row>
    <row r="321" spans="3:11" ht="13.5">
      <c r="C321" s="36"/>
      <c r="D321" s="36"/>
      <c r="E321" s="36"/>
      <c r="F321" s="36"/>
      <c r="G321" s="36"/>
      <c r="I321" s="36"/>
      <c r="J321" s="36"/>
      <c r="K321" s="36"/>
    </row>
    <row r="322" spans="3:11" ht="13.5">
      <c r="C322" s="36"/>
      <c r="D322" s="36"/>
      <c r="E322" s="36"/>
      <c r="F322" s="36"/>
      <c r="G322" s="36"/>
      <c r="I322" s="36"/>
      <c r="J322" s="36"/>
      <c r="K322" s="36"/>
    </row>
    <row r="323" spans="3:11" ht="13.5">
      <c r="C323" s="36"/>
      <c r="D323" s="36"/>
      <c r="E323" s="36"/>
      <c r="F323" s="36"/>
      <c r="G323" s="36"/>
      <c r="I323" s="36"/>
      <c r="J323" s="36"/>
      <c r="K323" s="36"/>
    </row>
    <row r="324" spans="3:11" ht="13.5">
      <c r="C324" s="36"/>
      <c r="D324" s="36"/>
      <c r="E324" s="36"/>
      <c r="F324" s="36"/>
      <c r="G324" s="36"/>
      <c r="I324" s="36"/>
      <c r="J324" s="36"/>
      <c r="K324" s="36"/>
    </row>
    <row r="325" spans="3:11" ht="13.5">
      <c r="C325" s="36"/>
      <c r="D325" s="36"/>
      <c r="E325" s="36"/>
      <c r="F325" s="36"/>
      <c r="G325" s="36"/>
      <c r="I325" s="36"/>
      <c r="J325" s="36"/>
      <c r="K325" s="36"/>
    </row>
    <row r="326" spans="3:11" ht="13.5">
      <c r="C326" s="36"/>
      <c r="D326" s="36"/>
      <c r="E326" s="36"/>
      <c r="F326" s="36"/>
      <c r="G326" s="36"/>
      <c r="I326" s="36"/>
      <c r="J326" s="36"/>
      <c r="K326" s="36"/>
    </row>
    <row r="327" spans="3:11" ht="13.5">
      <c r="C327" s="36"/>
      <c r="D327" s="36"/>
      <c r="E327" s="36"/>
      <c r="F327" s="36"/>
      <c r="G327" s="36"/>
      <c r="I327" s="36"/>
      <c r="J327" s="36"/>
      <c r="K327" s="36"/>
    </row>
    <row r="328" spans="3:11" ht="13.5">
      <c r="C328" s="36"/>
      <c r="D328" s="36"/>
      <c r="E328" s="36"/>
      <c r="F328" s="36"/>
      <c r="G328" s="36"/>
      <c r="I328" s="36"/>
      <c r="J328" s="36"/>
      <c r="K328" s="36"/>
    </row>
    <row r="329" spans="3:11" ht="13.5">
      <c r="C329" s="36"/>
      <c r="D329" s="36"/>
      <c r="E329" s="36"/>
      <c r="F329" s="36"/>
      <c r="G329" s="36"/>
      <c r="I329" s="36"/>
      <c r="J329" s="36"/>
      <c r="K329" s="36"/>
    </row>
    <row r="330" spans="3:11" ht="13.5">
      <c r="C330" s="36"/>
      <c r="D330" s="36"/>
      <c r="E330" s="36"/>
      <c r="F330" s="36"/>
      <c r="G330" s="36"/>
      <c r="I330" s="36"/>
      <c r="J330" s="36"/>
      <c r="K330" s="36"/>
    </row>
    <row r="331" spans="3:11" ht="13.5">
      <c r="C331" s="36"/>
      <c r="D331" s="36"/>
      <c r="E331" s="36"/>
      <c r="F331" s="36"/>
      <c r="G331" s="36"/>
      <c r="I331" s="36"/>
      <c r="J331" s="36"/>
      <c r="K331" s="36"/>
    </row>
    <row r="332" spans="3:11" ht="13.5">
      <c r="C332" s="36"/>
      <c r="D332" s="36"/>
      <c r="E332" s="36"/>
      <c r="F332" s="36"/>
      <c r="G332" s="36"/>
      <c r="I332" s="36"/>
      <c r="J332" s="36"/>
      <c r="K332" s="36"/>
    </row>
    <row r="333" spans="3:11" ht="13.5">
      <c r="C333" s="36"/>
      <c r="D333" s="36"/>
      <c r="E333" s="36"/>
      <c r="F333" s="36"/>
      <c r="G333" s="36"/>
      <c r="I333" s="36"/>
      <c r="J333" s="36"/>
      <c r="K333" s="36"/>
    </row>
    <row r="334" spans="3:11" ht="13.5">
      <c r="C334" s="36"/>
      <c r="D334" s="36"/>
      <c r="E334" s="36"/>
      <c r="F334" s="36"/>
      <c r="G334" s="36"/>
      <c r="I334" s="36"/>
      <c r="J334" s="36"/>
      <c r="K334" s="36"/>
    </row>
    <row r="335" spans="3:11" ht="13.5">
      <c r="C335" s="36"/>
      <c r="D335" s="36"/>
      <c r="E335" s="36"/>
      <c r="F335" s="36"/>
      <c r="G335" s="36"/>
      <c r="I335" s="36"/>
      <c r="J335" s="36"/>
      <c r="K335" s="36"/>
    </row>
    <row r="336" spans="3:11" ht="13.5">
      <c r="C336" s="36"/>
      <c r="D336" s="36"/>
      <c r="E336" s="36"/>
      <c r="F336" s="36"/>
      <c r="G336" s="36"/>
      <c r="I336" s="36"/>
      <c r="J336" s="36"/>
      <c r="K336" s="36"/>
    </row>
    <row r="337" spans="3:11" ht="13.5">
      <c r="C337" s="36"/>
      <c r="D337" s="36"/>
      <c r="E337" s="36"/>
      <c r="F337" s="36"/>
      <c r="G337" s="36"/>
      <c r="I337" s="36"/>
      <c r="J337" s="36"/>
      <c r="K337" s="36"/>
    </row>
    <row r="338" spans="3:11" ht="13.5">
      <c r="C338" s="36"/>
      <c r="D338" s="36"/>
      <c r="E338" s="36"/>
      <c r="F338" s="36"/>
      <c r="G338" s="36"/>
      <c r="I338" s="36"/>
      <c r="J338" s="36"/>
      <c r="K338" s="36"/>
    </row>
    <row r="339" spans="3:11" ht="13.5">
      <c r="C339" s="36"/>
      <c r="D339" s="36"/>
      <c r="E339" s="36"/>
      <c r="F339" s="36"/>
      <c r="G339" s="36"/>
      <c r="I339" s="36"/>
      <c r="J339" s="36"/>
      <c r="K339" s="36"/>
    </row>
    <row r="340" spans="3:11" ht="13.5">
      <c r="C340" s="36"/>
      <c r="D340" s="36"/>
      <c r="E340" s="36"/>
      <c r="F340" s="36"/>
      <c r="G340" s="36"/>
      <c r="I340" s="36"/>
      <c r="J340" s="36"/>
      <c r="K340" s="36"/>
    </row>
    <row r="341" spans="3:11" ht="13.5">
      <c r="C341" s="36"/>
      <c r="D341" s="36"/>
      <c r="E341" s="36"/>
      <c r="F341" s="36"/>
      <c r="G341" s="36"/>
      <c r="I341" s="36"/>
      <c r="J341" s="36"/>
      <c r="K341" s="36"/>
    </row>
  </sheetData>
  <sheetProtection/>
  <mergeCells count="10">
    <mergeCell ref="D2:H2"/>
    <mergeCell ref="D5:J5"/>
    <mergeCell ref="A125:A128"/>
    <mergeCell ref="I4:J4"/>
    <mergeCell ref="A7:L7"/>
    <mergeCell ref="A9:A10"/>
    <mergeCell ref="B9:B10"/>
    <mergeCell ref="C9:G9"/>
    <mergeCell ref="H9:H10"/>
    <mergeCell ref="I9:J9"/>
  </mergeCells>
  <printOptions horizontalCentered="1"/>
  <pageMargins left="0" right="0" top="0.31496062992125984" bottom="0.3937007874015748" header="0" footer="0"/>
  <pageSetup fitToHeight="2" horizontalDpi="600" verticalDpi="600" orientation="portrait" paperSize="9" scale="70" r:id="rId1"/>
  <rowBreaks count="2" manualBreakCount="2">
    <brk id="39" max="10" man="1"/>
    <brk id="13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2" width="9.00390625" style="28" customWidth="1"/>
    <col min="3" max="3" width="41.375" style="28" customWidth="1"/>
    <col min="4" max="4" width="30.00390625" style="28" customWidth="1"/>
    <col min="5" max="7" width="9.00390625" style="28" customWidth="1"/>
    <col min="8" max="8" width="11.75390625" style="28" customWidth="1"/>
    <col min="9" max="16384" width="9.00390625" style="28" customWidth="1"/>
  </cols>
  <sheetData>
    <row r="1" spans="7:8" ht="13.5">
      <c r="G1" s="268" t="s">
        <v>394</v>
      </c>
      <c r="H1" s="269"/>
    </row>
    <row r="2" spans="1:8" ht="12.75">
      <c r="A2" s="91"/>
      <c r="B2" s="91"/>
      <c r="C2" s="91"/>
      <c r="D2" s="270" t="s">
        <v>433</v>
      </c>
      <c r="E2" s="271"/>
      <c r="F2" s="271"/>
      <c r="G2" s="271"/>
      <c r="H2" s="271"/>
    </row>
    <row r="3" spans="1:8" ht="22.5" customHeight="1">
      <c r="A3" s="91"/>
      <c r="B3" s="91"/>
      <c r="C3" s="91"/>
      <c r="D3" s="271"/>
      <c r="E3" s="271"/>
      <c r="F3" s="271"/>
      <c r="G3" s="271"/>
      <c r="H3" s="271"/>
    </row>
    <row r="4" spans="1:8" ht="12.75">
      <c r="A4" s="91"/>
      <c r="B4" s="91"/>
      <c r="C4" s="91"/>
      <c r="D4" s="169"/>
      <c r="E4" s="32"/>
      <c r="F4" s="32"/>
      <c r="G4" s="32"/>
      <c r="H4" s="32"/>
    </row>
    <row r="5" spans="1:8" ht="12.75">
      <c r="A5" s="91"/>
      <c r="B5" s="91"/>
      <c r="C5" s="91"/>
      <c r="D5" s="169"/>
      <c r="E5" s="169"/>
      <c r="F5" s="272" t="s">
        <v>121</v>
      </c>
      <c r="G5" s="268"/>
      <c r="H5" s="268"/>
    </row>
    <row r="6" spans="1:8" ht="35.25" customHeight="1">
      <c r="A6" s="91"/>
      <c r="B6" s="91"/>
      <c r="C6" s="257" t="s">
        <v>374</v>
      </c>
      <c r="D6" s="257"/>
      <c r="E6" s="257"/>
      <c r="F6" s="257"/>
      <c r="G6" s="257"/>
      <c r="H6" s="257"/>
    </row>
    <row r="7" spans="1:8" ht="12.75">
      <c r="A7" s="91"/>
      <c r="B7" s="91"/>
      <c r="C7" s="259" t="s">
        <v>343</v>
      </c>
      <c r="D7" s="259"/>
      <c r="E7" s="259"/>
      <c r="F7" s="259"/>
      <c r="G7" s="259"/>
      <c r="H7" s="259"/>
    </row>
    <row r="8" spans="1:8" ht="49.5" customHeight="1">
      <c r="A8" s="91"/>
      <c r="B8" s="91"/>
      <c r="C8" s="273"/>
      <c r="D8" s="273"/>
      <c r="E8" s="273"/>
      <c r="F8" s="273"/>
      <c r="G8" s="273"/>
      <c r="H8" s="273"/>
    </row>
    <row r="9" spans="1:8" ht="12.75">
      <c r="A9" s="91"/>
      <c r="B9" s="91"/>
      <c r="C9" s="91"/>
      <c r="D9" s="169"/>
      <c r="E9" s="169"/>
      <c r="F9" s="169"/>
      <c r="G9" s="169"/>
      <c r="H9" s="108" t="s">
        <v>226</v>
      </c>
    </row>
    <row r="10" spans="1:8" ht="12.75">
      <c r="A10" s="274" t="s">
        <v>98</v>
      </c>
      <c r="B10" s="274" t="s">
        <v>99</v>
      </c>
      <c r="C10" s="276" t="s">
        <v>100</v>
      </c>
      <c r="D10" s="163"/>
      <c r="E10" s="163"/>
      <c r="F10" s="163"/>
      <c r="G10" s="163"/>
      <c r="H10" s="278" t="s">
        <v>101</v>
      </c>
    </row>
    <row r="11" spans="1:8" ht="25.5" customHeight="1">
      <c r="A11" s="275"/>
      <c r="B11" s="275"/>
      <c r="C11" s="277"/>
      <c r="D11" s="165" t="s">
        <v>102</v>
      </c>
      <c r="E11" s="165" t="s">
        <v>103</v>
      </c>
      <c r="F11" s="165" t="s">
        <v>183</v>
      </c>
      <c r="G11" s="165" t="s">
        <v>29</v>
      </c>
      <c r="H11" s="279"/>
    </row>
    <row r="12" spans="1:8" ht="12.75">
      <c r="A12" s="37">
        <v>1</v>
      </c>
      <c r="B12" s="37">
        <v>2</v>
      </c>
      <c r="C12" s="166">
        <v>3</v>
      </c>
      <c r="D12" s="45"/>
      <c r="E12" s="45"/>
      <c r="F12" s="45"/>
      <c r="G12" s="45"/>
      <c r="H12" s="164" t="s">
        <v>185</v>
      </c>
    </row>
    <row r="13" spans="1:8" ht="12.75" hidden="1">
      <c r="A13" s="4"/>
      <c r="B13" s="37"/>
      <c r="C13" s="61"/>
      <c r="D13" s="62"/>
      <c r="E13" s="46" t="s">
        <v>276</v>
      </c>
      <c r="F13" s="46" t="s">
        <v>189</v>
      </c>
      <c r="G13" s="46" t="s">
        <v>196</v>
      </c>
      <c r="H13" s="167"/>
    </row>
    <row r="14" spans="1:8" ht="12.75" hidden="1">
      <c r="A14" s="37"/>
      <c r="B14" s="37"/>
      <c r="C14" s="63"/>
      <c r="D14" s="62"/>
      <c r="E14" s="46" t="s">
        <v>276</v>
      </c>
      <c r="F14" s="45" t="s">
        <v>189</v>
      </c>
      <c r="G14" s="45" t="s">
        <v>196</v>
      </c>
      <c r="H14" s="167"/>
    </row>
    <row r="15" spans="1:8" ht="93.75" customHeight="1">
      <c r="A15" s="4" t="s">
        <v>187</v>
      </c>
      <c r="B15" s="37"/>
      <c r="C15" s="168" t="s">
        <v>339</v>
      </c>
      <c r="D15" s="62" t="s">
        <v>104</v>
      </c>
      <c r="E15" s="8" t="s">
        <v>276</v>
      </c>
      <c r="F15" s="4" t="s">
        <v>190</v>
      </c>
      <c r="G15" s="4" t="s">
        <v>275</v>
      </c>
      <c r="H15" s="38">
        <f>'прил 4'!H97</f>
        <v>5</v>
      </c>
    </row>
    <row r="16" spans="1:8" ht="74.25" customHeight="1" hidden="1">
      <c r="A16" s="4" t="s">
        <v>188</v>
      </c>
      <c r="B16" s="37"/>
      <c r="C16" s="168" t="s">
        <v>142</v>
      </c>
      <c r="D16" s="62"/>
      <c r="E16" s="4"/>
      <c r="F16" s="4"/>
      <c r="G16" s="4"/>
      <c r="H16" s="38">
        <f>H17+H18</f>
        <v>0</v>
      </c>
    </row>
    <row r="17" spans="1:8" ht="57.75" customHeight="1" hidden="1">
      <c r="A17" s="114"/>
      <c r="B17" s="37">
        <v>1</v>
      </c>
      <c r="C17" s="60" t="s">
        <v>334</v>
      </c>
      <c r="D17" s="62" t="s">
        <v>104</v>
      </c>
      <c r="E17" s="4" t="s">
        <v>276</v>
      </c>
      <c r="F17" s="4" t="s">
        <v>197</v>
      </c>
      <c r="G17" s="4" t="s">
        <v>187</v>
      </c>
      <c r="H17" s="40"/>
    </row>
    <row r="18" spans="1:8" ht="60.75" customHeight="1" hidden="1">
      <c r="A18" s="114"/>
      <c r="B18" s="37">
        <v>2</v>
      </c>
      <c r="C18" s="60" t="s">
        <v>333</v>
      </c>
      <c r="D18" s="62" t="s">
        <v>104</v>
      </c>
      <c r="E18" s="4" t="s">
        <v>276</v>
      </c>
      <c r="F18" s="4" t="s">
        <v>197</v>
      </c>
      <c r="G18" s="4" t="s">
        <v>187</v>
      </c>
      <c r="H18" s="40">
        <f>'прил 4'!H129</f>
        <v>0</v>
      </c>
    </row>
    <row r="19" spans="1:8" ht="66" customHeight="1">
      <c r="A19" s="4" t="s">
        <v>189</v>
      </c>
      <c r="B19" s="37"/>
      <c r="C19" s="210" t="s">
        <v>421</v>
      </c>
      <c r="D19" s="62"/>
      <c r="E19" s="4"/>
      <c r="F19" s="4"/>
      <c r="G19" s="4"/>
      <c r="H19" s="38">
        <f>H20+H21</f>
        <v>1125.945</v>
      </c>
    </row>
    <row r="20" spans="1:8" ht="66" customHeight="1">
      <c r="A20" s="114"/>
      <c r="B20" s="37">
        <v>1</v>
      </c>
      <c r="C20" s="209" t="s">
        <v>380</v>
      </c>
      <c r="D20" s="62" t="s">
        <v>104</v>
      </c>
      <c r="E20" s="4" t="s">
        <v>276</v>
      </c>
      <c r="F20" s="4" t="s">
        <v>197</v>
      </c>
      <c r="G20" s="4" t="s">
        <v>197</v>
      </c>
      <c r="H20" s="40">
        <f>'прил 4'!H171</f>
        <v>990.61</v>
      </c>
    </row>
    <row r="21" spans="1:8" ht="66" customHeight="1">
      <c r="A21" s="114"/>
      <c r="B21" s="37">
        <v>2</v>
      </c>
      <c r="C21" s="57" t="s">
        <v>384</v>
      </c>
      <c r="D21" s="62" t="s">
        <v>104</v>
      </c>
      <c r="E21" s="4" t="s">
        <v>276</v>
      </c>
      <c r="F21" s="4" t="s">
        <v>197</v>
      </c>
      <c r="G21" s="4" t="s">
        <v>197</v>
      </c>
      <c r="H21" s="40">
        <f>'прил 4'!H187</f>
        <v>135.33499999999998</v>
      </c>
    </row>
    <row r="22" spans="1:8" ht="21.75" customHeight="1">
      <c r="A22" s="48"/>
      <c r="B22" s="37"/>
      <c r="C22" s="170" t="s">
        <v>106</v>
      </c>
      <c r="D22" s="151"/>
      <c r="E22" s="151"/>
      <c r="F22" s="151"/>
      <c r="G22" s="151"/>
      <c r="H22" s="38">
        <f>H15+H16+H19</f>
        <v>1130.945</v>
      </c>
    </row>
  </sheetData>
  <sheetProtection/>
  <mergeCells count="9">
    <mergeCell ref="G1:H1"/>
    <mergeCell ref="D2:H3"/>
    <mergeCell ref="F5:H5"/>
    <mergeCell ref="C6:H6"/>
    <mergeCell ref="C7:H8"/>
    <mergeCell ref="A10:A11"/>
    <mergeCell ref="B10:B11"/>
    <mergeCell ref="C10:C11"/>
    <mergeCell ref="H10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SamLab.ws</cp:lastModifiedBy>
  <cp:lastPrinted>2016-08-09T20:46:03Z</cp:lastPrinted>
  <dcterms:created xsi:type="dcterms:W3CDTF">2006-11-28T03:05:17Z</dcterms:created>
  <dcterms:modified xsi:type="dcterms:W3CDTF">2016-08-09T20:47:19Z</dcterms:modified>
  <cp:category/>
  <cp:version/>
  <cp:contentType/>
  <cp:contentStatus/>
</cp:coreProperties>
</file>