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доходы" sheetId="3" r:id="rId1"/>
    <sheet name="расх по ведомст" sheetId="5" r:id="rId2"/>
    <sheet name="расходы" sheetId="2" r:id="rId3"/>
    <sheet name="источники" sheetId="4" r:id="rId4"/>
  </sheets>
  <calcPr calcId="145621"/>
</workbook>
</file>

<file path=xl/calcChain.xml><?xml version="1.0" encoding="utf-8"?>
<calcChain xmlns="http://schemas.openxmlformats.org/spreadsheetml/2006/main">
  <c r="D29" i="2" l="1"/>
  <c r="D8" i="2"/>
  <c r="I114" i="5"/>
  <c r="I115" i="5"/>
  <c r="H114" i="5"/>
  <c r="H109" i="5" s="1"/>
  <c r="H115" i="5"/>
  <c r="G109" i="5"/>
  <c r="G114" i="5"/>
  <c r="G115" i="5"/>
  <c r="H51" i="5"/>
  <c r="H44" i="5" s="1"/>
  <c r="H52" i="5"/>
  <c r="G51" i="5"/>
  <c r="G44" i="5" s="1"/>
  <c r="G52" i="5"/>
  <c r="I117" i="5"/>
  <c r="I116" i="5"/>
  <c r="G10" i="5"/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10" i="5"/>
  <c r="I111" i="5"/>
  <c r="I112" i="5"/>
  <c r="I113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H118" i="5"/>
  <c r="G118" i="5"/>
  <c r="I109" i="5"/>
  <c r="G108" i="5"/>
  <c r="H9" i="5"/>
  <c r="G9" i="5"/>
  <c r="G138" i="5" l="1"/>
  <c r="H138" i="5"/>
  <c r="I138" i="5" s="1"/>
  <c r="H108" i="5"/>
  <c r="I108" i="5" s="1"/>
  <c r="I118" i="5"/>
  <c r="I9" i="5"/>
  <c r="E8" i="2"/>
  <c r="E34" i="2"/>
  <c r="D34" i="2"/>
  <c r="E27" i="2"/>
  <c r="F27" i="2"/>
  <c r="F28" i="2"/>
  <c r="D27" i="2"/>
  <c r="E20" i="2"/>
  <c r="D20" i="2"/>
  <c r="D36" i="2" s="1"/>
  <c r="E16" i="2"/>
  <c r="D16" i="2"/>
  <c r="E16" i="4"/>
  <c r="D16" i="4"/>
  <c r="D39" i="3"/>
  <c r="D58" i="3"/>
  <c r="E58" i="3"/>
  <c r="D47" i="3"/>
  <c r="D46" i="3"/>
  <c r="E46" i="3"/>
  <c r="D41" i="3"/>
  <c r="E41" i="3"/>
  <c r="D37" i="3"/>
  <c r="D36" i="3"/>
  <c r="D33" i="3"/>
  <c r="D29" i="3"/>
  <c r="D26" i="3"/>
  <c r="E26" i="3"/>
  <c r="D24" i="3"/>
  <c r="E24" i="3"/>
  <c r="D22" i="3"/>
  <c r="D18" i="3"/>
  <c r="D16" i="3"/>
  <c r="D8" i="3"/>
  <c r="D60" i="3"/>
  <c r="D9" i="3"/>
  <c r="D11" i="3"/>
  <c r="E15" i="3"/>
  <c r="E18" i="3"/>
  <c r="E19" i="3"/>
  <c r="E20" i="3"/>
  <c r="E21" i="3"/>
  <c r="E22" i="3"/>
  <c r="E23" i="3"/>
  <c r="E25" i="3"/>
  <c r="E27" i="3"/>
  <c r="E29" i="3"/>
  <c r="E30" i="3"/>
  <c r="E33" i="3"/>
  <c r="E34" i="3"/>
  <c r="E35" i="3"/>
  <c r="E36" i="3"/>
  <c r="E38" i="3"/>
  <c r="E40" i="3"/>
  <c r="E42" i="3"/>
  <c r="E43" i="3"/>
  <c r="E44" i="3"/>
  <c r="E45" i="3"/>
  <c r="E48" i="3"/>
  <c r="E49" i="3"/>
  <c r="E50" i="3"/>
  <c r="E51" i="3"/>
  <c r="E52" i="3"/>
  <c r="E53" i="3"/>
  <c r="E54" i="3"/>
  <c r="E55" i="3"/>
  <c r="E57" i="3"/>
  <c r="E59" i="3"/>
  <c r="D32" i="3"/>
  <c r="C56" i="3"/>
  <c r="E56" i="3"/>
  <c r="C47" i="3"/>
  <c r="E47" i="3"/>
  <c r="C39" i="3"/>
  <c r="E32" i="3"/>
  <c r="E60" i="3"/>
  <c r="D31" i="3"/>
  <c r="E31" i="3"/>
  <c r="C37" i="3"/>
  <c r="E37" i="3"/>
  <c r="E39" i="3"/>
  <c r="F35" i="2"/>
  <c r="F16" i="2"/>
  <c r="E29" i="2"/>
  <c r="F29" i="2" s="1"/>
  <c r="F31" i="2"/>
  <c r="F18" i="2"/>
  <c r="E22" i="2"/>
  <c r="D22" i="2"/>
  <c r="F26" i="2"/>
  <c r="F24" i="2"/>
  <c r="F21" i="2"/>
  <c r="E12" i="3"/>
  <c r="E32" i="2"/>
  <c r="F32" i="2" s="1"/>
  <c r="F17" i="2"/>
  <c r="D32" i="2"/>
  <c r="D14" i="2"/>
  <c r="E14" i="2"/>
  <c r="F19" i="2"/>
  <c r="F10" i="2"/>
  <c r="F12" i="2"/>
  <c r="F13" i="2"/>
  <c r="F15" i="2"/>
  <c r="F23" i="2"/>
  <c r="F25" i="2"/>
  <c r="F30" i="2"/>
  <c r="F33" i="2"/>
  <c r="F9" i="2"/>
  <c r="E10" i="3"/>
  <c r="E9" i="3"/>
  <c r="E14" i="3"/>
  <c r="E13" i="3"/>
  <c r="E11" i="3"/>
  <c r="D15" i="4"/>
  <c r="D14" i="4"/>
  <c r="E8" i="3"/>
  <c r="F14" i="2"/>
  <c r="F34" i="2"/>
  <c r="E15" i="4"/>
  <c r="E14" i="4"/>
  <c r="F20" i="2" l="1"/>
  <c r="F22" i="2"/>
  <c r="D19" i="4"/>
  <c r="D18" i="4" s="1"/>
  <c r="D17" i="4" s="1"/>
  <c r="D13" i="4" s="1"/>
  <c r="D12" i="4" s="1"/>
  <c r="E36" i="2"/>
  <c r="E19" i="4" s="1"/>
  <c r="E18" i="4" s="1"/>
  <c r="E17" i="4" s="1"/>
  <c r="E13" i="4" s="1"/>
  <c r="E12" i="4" s="1"/>
  <c r="F8" i="2"/>
  <c r="F36" i="2" l="1"/>
</calcChain>
</file>

<file path=xl/sharedStrings.xml><?xml version="1.0" encoding="utf-8"?>
<sst xmlns="http://schemas.openxmlformats.org/spreadsheetml/2006/main" count="760" uniqueCount="324">
  <si>
    <t xml:space="preserve"> </t>
  </si>
  <si>
    <t>Код бюджетной классификации</t>
  </si>
  <si>
    <t>Наименование показателя</t>
  </si>
  <si>
    <t>Годовой объем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</si>
  <si>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</si>
  <si>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</si>
  <si>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Раздел</t>
  </si>
  <si>
    <t>Подраз-дел</t>
  </si>
  <si>
    <t>01</t>
  </si>
  <si>
    <t>Общегосударственные расходы</t>
  </si>
  <si>
    <t>02</t>
  </si>
  <si>
    <t>Функционирование высшего должностного лица  субъекта Российской Федерации и муниципального образования</t>
  </si>
  <si>
    <t>04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</si>
  <si>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</si>
  <si>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</si>
  <si>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</si>
  <si>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</si>
  <si>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03</t>
  </si>
  <si>
    <t>Мобилизационная  и вневойсковая подготовка</t>
  </si>
  <si>
    <t>05</t>
  </si>
  <si>
    <t>Жилищно-коммунальное хозяйство</t>
  </si>
  <si>
    <t>Жилищное хозяйство</t>
  </si>
  <si>
    <t>Благоустройство</t>
  </si>
  <si>
    <t>08</t>
  </si>
  <si>
    <t>Культура,  кинематография и средства массовой информации</t>
  </si>
  <si>
    <t>Культура</t>
  </si>
  <si>
    <t>10</t>
  </si>
  <si>
    <t>Социальная политика</t>
  </si>
  <si>
    <t>11</t>
  </si>
  <si>
    <t xml:space="preserve">Всего расходов </t>
  </si>
  <si>
    <t>Исполнено</t>
  </si>
  <si>
    <t>% исполнения</t>
  </si>
  <si>
    <t>Исполнение</t>
  </si>
  <si>
    <t>1</t>
  </si>
  <si>
    <t>3</t>
  </si>
  <si>
    <t>сельского поселения "село Ковран" "Об утверждении</t>
  </si>
  <si>
    <t>отчета об исполнении бюджета сельского поселения</t>
  </si>
  <si>
    <t>Код строки</t>
  </si>
  <si>
    <t>Код источника финансирования по КИВФ,КИВнФ</t>
  </si>
  <si>
    <t xml:space="preserve">Утверждено </t>
  </si>
  <si>
    <t xml:space="preserve">Исполнено </t>
  </si>
  <si>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</si>
  <si>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</si>
  <si>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</si>
  <si>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</si>
  <si>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</si>
  <si>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</si>
  <si>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</si>
  <si>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</si>
  <si>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</si>
  <si>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</si>
  <si>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</si>
  <si>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</si>
  <si>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</si>
  <si>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</si>
  <si>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 поселений</t>
  </si>
  <si>
    <t>000 01  05  02  01  10  0000  610</t>
  </si>
  <si>
    <t>13</t>
  </si>
  <si>
    <t xml:space="preserve">Социальное обеспечение населения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</si>
  <si>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</si>
  <si>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</si>
  <si>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</si>
  <si>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09</t>
  </si>
  <si>
    <t>Национальная экономика</t>
  </si>
  <si>
    <t>Физическая культура и спорт</t>
  </si>
  <si>
    <t>На расходы по оплате коммунальных услуг бюджетным учреждениям, финансируемых из бюджета поселения</t>
  </si>
  <si>
    <t>14</t>
  </si>
  <si>
    <t xml:space="preserve">Другие вопросы в области национальной безопасности и правоохранительной деятельности" </t>
  </si>
  <si>
    <t>Дорожные фонды</t>
  </si>
  <si>
    <t>Коммунальное хозяйство</t>
  </si>
  <si>
    <t>Другие вопросы в области жилищно-коммунального хозяйства</t>
  </si>
  <si>
    <t>Другие вопросы в области культуры</t>
  </si>
  <si>
    <t>Обеспечение пожарной безопасности</t>
  </si>
  <si>
    <t>Массовый спорт</t>
  </si>
  <si>
    <t>Исполнение  бюджета  сельского поселения  "село Ковран" за 2017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</si>
  <si>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</si>
  <si>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</si>
  <si>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</si>
  <si>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</si>
  <si>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</si>
  <si>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</si>
  <si>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</si>
  <si>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</si>
  <si>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</si>
  <si>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</si>
  <si>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</si>
  <si>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</si>
  <si>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</si>
  <si>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</si>
  <si>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</si>
  <si>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</si>
  <si>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</si>
  <si>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</si>
  <si>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</si>
  <si>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</si>
  <si>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</si>
  <si>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</si>
  <si>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</si>
  <si>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</si>
  <si>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</si>
  <si>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</si>
  <si>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</si>
  <si>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</si>
  <si>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</si>
  <si>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</si>
  <si>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</si>
  <si>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</si>
  <si>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</si>
  <si>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</si>
  <si>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</si>
  <si>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</si>
  <si>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</si>
  <si>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</si>
  <si>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</si>
  <si>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</si>
  <si>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</si>
  <si>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</si>
  <si>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</si>
  <si>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</si>
  <si>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</si>
  <si>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</si>
  <si>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</si>
  <si>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- всего, в том числе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</si>
  <si>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</si>
  <si>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</si>
  <si>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</si>
  <si>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</si>
  <si>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000 2 02 02000 00 0000 151</t>
  </si>
  <si>
    <t>Субсидии - всего, в том числе</t>
  </si>
  <si>
    <t>000 2 02 29999 10 0000 151</t>
  </si>
  <si>
    <t>Прочие субсидии бюджетам сельских поселений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</si>
  <si>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"Энергосбережение и повышение энергетической эффективности в Камчатском крае"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</si>
  <si>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</si>
  <si>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</si>
  <si>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000 2 02 03000 00 0000 151</t>
  </si>
  <si>
    <t>Субвенции - всего, в том числе</t>
  </si>
  <si>
    <t>000 2 02 30022 10 0000 151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</si>
  <si>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</si>
  <si>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</si>
  <si>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</si>
  <si>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</si>
  <si>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</si>
  <si>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000 2 02 35930 10 0000 151</t>
  </si>
  <si>
    <t>Субвенции бюджетам сельских поселений на государственную регистрацию актов гражданского состояния</t>
  </si>
  <si>
    <t>000 2 02 04000 00 0000 151</t>
  </si>
  <si>
    <t>000 2 02 49999 10 0000 151</t>
  </si>
  <si>
    <t>Прочие межбюджетные трансферты, передаваемые бюджетам сельских поселений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</si>
  <si>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</si>
  <si>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</si>
  <si>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>На выполнение мероприятий муниципальной программы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</si>
  <si>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</si>
  <si>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</si>
  <si>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</si>
  <si>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На выполнение мероприятий муниципальной программы "Совершенствование гражданской обороны, защиты населения и территорий Тигильского муниципального района от чрезвычайных ситуаций природного  и техногенного характера, обеспечение пожарной безопасности" Подпрограмма "Обеспечение пожарной безопасности на территории Тигильского муниципального района" Основное мероприятие "Повышение пожарной безопасности учреждений культуры с массовым пребыванием людей". Иные межбюджетные трансферты бюджетам сельских поселений на реализацию мероприятий по пожарной безопасности</t>
  </si>
  <si>
    <t>Иные межбюджетные трансферты бюджетам сельских поселений на  приобретение коммунальной техники</t>
  </si>
  <si>
    <t>Иные межбюджетные трансферты бюджетам сельских поселений на повышение оплаты труда работникам учреждений культуры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</si>
  <si>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</si>
  <si>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</si>
  <si>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</si>
  <si>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</si>
  <si>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ИТОГО ДОХОДОВ</t>
  </si>
  <si>
    <t/>
  </si>
  <si>
    <t>Прочие доходы от компенсации затрат бюджетов сельских поселений</t>
  </si>
  <si>
    <t>000 1 13 02995 10 0000 130</t>
  </si>
  <si>
    <t>Годовой объем на 2017 год</t>
  </si>
  <si>
    <t>Обеспечение проведения выборов и референдумов</t>
  </si>
  <si>
    <t>07</t>
  </si>
  <si>
    <t>06</t>
  </si>
  <si>
    <t>Охрана окружающей среды</t>
  </si>
  <si>
    <t>Другие вопросы в области охраны окружающей среды</t>
  </si>
  <si>
    <t>Исполнение по источникам финансирования дефицита бюджета за 2017 год</t>
  </si>
  <si>
    <t xml:space="preserve">"село Ковран" 2017 год </t>
  </si>
  <si>
    <t xml:space="preserve">Исполнение бюджета муниципального образования сельского поселения с.Ковран за 2017 год </t>
  </si>
  <si>
    <t>961</t>
  </si>
  <si>
    <t>0100</t>
  </si>
  <si>
    <t>0102</t>
  </si>
  <si>
    <t>9900000000</t>
  </si>
  <si>
    <t>9900010020</t>
  </si>
  <si>
    <t>100</t>
  </si>
  <si>
    <t>0104</t>
  </si>
  <si>
    <t>9900010010</t>
  </si>
  <si>
    <t>200</t>
  </si>
  <si>
    <t>0107</t>
  </si>
  <si>
    <t>9900010040</t>
  </si>
  <si>
    <t>0111</t>
  </si>
  <si>
    <t>9900010050</t>
  </si>
  <si>
    <t>800</t>
  </si>
  <si>
    <t>0113</t>
  </si>
  <si>
    <t>9900010100</t>
  </si>
  <si>
    <t>9900040080</t>
  </si>
  <si>
    <t>9900070010</t>
  </si>
  <si>
    <t>500</t>
  </si>
  <si>
    <t>0200</t>
  </si>
  <si>
    <t>0203</t>
  </si>
  <si>
    <t>9900051180</t>
  </si>
  <si>
    <t>0300</t>
  </si>
  <si>
    <t>0304</t>
  </si>
  <si>
    <t>9900040270</t>
  </si>
  <si>
    <t>9900059300</t>
  </si>
  <si>
    <t>0310</t>
  </si>
  <si>
    <t>9900011020</t>
  </si>
  <si>
    <t>9900060130</t>
  </si>
  <si>
    <t>0314</t>
  </si>
  <si>
    <t>9900060180</t>
  </si>
  <si>
    <t>0400</t>
  </si>
  <si>
    <t>0409</t>
  </si>
  <si>
    <t>9900014030</t>
  </si>
  <si>
    <t>0500</t>
  </si>
  <si>
    <t>0501</t>
  </si>
  <si>
    <t>9900014090</t>
  </si>
  <si>
    <t>0502</t>
  </si>
  <si>
    <t>9900060280</t>
  </si>
  <si>
    <t>0503</t>
  </si>
  <si>
    <t>9900014020</t>
  </si>
  <si>
    <t>0505</t>
  </si>
  <si>
    <t>0300000000</t>
  </si>
  <si>
    <t>0310000000</t>
  </si>
  <si>
    <t>0310200000</t>
  </si>
  <si>
    <t>0310240069</t>
  </si>
  <si>
    <t>03102S0049</t>
  </si>
  <si>
    <t>0320000000</t>
  </si>
  <si>
    <t>0320100000</t>
  </si>
  <si>
    <t>0320140069</t>
  </si>
  <si>
    <t>03201S0049</t>
  </si>
  <si>
    <t>9900013060</t>
  </si>
  <si>
    <t>0600</t>
  </si>
  <si>
    <t>0605</t>
  </si>
  <si>
    <t>0400000000</t>
  </si>
  <si>
    <t>0410000000</t>
  </si>
  <si>
    <t>0410100000</t>
  </si>
  <si>
    <t>041014006F</t>
  </si>
  <si>
    <t>04101S004F</t>
  </si>
  <si>
    <t>0800</t>
  </si>
  <si>
    <t>0801</t>
  </si>
  <si>
    <t>9900010060</t>
  </si>
  <si>
    <t>9900010070</t>
  </si>
  <si>
    <t>9900060190</t>
  </si>
  <si>
    <t>0804</t>
  </si>
  <si>
    <t>9900060060</t>
  </si>
  <si>
    <t>1000</t>
  </si>
  <si>
    <t>1003</t>
  </si>
  <si>
    <t>9900040240</t>
  </si>
  <si>
    <t>300</t>
  </si>
  <si>
    <t>9900060120</t>
  </si>
  <si>
    <t>1100</t>
  </si>
  <si>
    <t>1102</t>
  </si>
  <si>
    <t>9900060200</t>
  </si>
  <si>
    <t>ВСЕГО РАСХОДОВ:</t>
  </si>
  <si>
    <t>Приложение №4 к решению Собрания депутатов</t>
  </si>
  <si>
    <t>(тыс. рублей)</t>
  </si>
  <si>
    <t>ГРБС</t>
  </si>
  <si>
    <t>Целевая статья</t>
  </si>
  <si>
    <t>Вид расходов</t>
  </si>
  <si>
    <t>Исполнено в 2017 году</t>
  </si>
  <si>
    <t>№ п/п</t>
  </si>
  <si>
    <t>Исполнение бюджета муниципального образования сельского поселения "село Ковран" за 2017 по ведомственной структуре расходов</t>
  </si>
  <si>
    <t>1.</t>
  </si>
  <si>
    <t>2.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</si>
  <si>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</si>
  <si>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</si>
  <si>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</si>
  <si>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Органы юстиции</t>
  </si>
  <si>
    <t>Дорожное хозяйство (дорожные фонды)</t>
  </si>
  <si>
    <t>Основное мероприятие: Ремонт ветхих инженерных сетей тепло-, водоснабжения</t>
  </si>
  <si>
    <t>Основное мероприятие: Проведение технических мероприятий, направленных на решение вопросов по улучшению работы систем водоснабжения и водоотведения</t>
  </si>
  <si>
    <t>Основное мероприятие: Разработка и реализация мер, направленных на снижение негативного воздействия на окружающую среду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</si>
  <si>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</si>
  <si>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</si>
  <si>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</si>
  <si>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Администрация муниципального образования сельское поселение "село Ковран"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</si>
  <si>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</si>
  <si>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</si>
  <si>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</si>
  <si>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</si>
  <si>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Подпрограмма "Энергосбережение и повышение энергетической эффективности в сельском поселение "село Ковран"</t>
  </si>
  <si>
    <t>Подпрограмма "Чистая вода на территории сельского поселения "село Ковран""</t>
  </si>
  <si>
    <t>Подпрограмма "Обращение с отходами производства и потребления"</t>
  </si>
  <si>
    <t>Социальное обеспечение и иные выплаты населению</t>
  </si>
  <si>
    <t>ОБЩЕГОСУДАРСТВЕННЫЕ ВОПРОСЫ</t>
  </si>
  <si>
    <t>Непрограммные расходы.</t>
  </si>
  <si>
    <t>Глава администрации сельского поселения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</si>
  <si>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</si>
  <si>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Проведение выборов и референдумов</t>
  </si>
  <si>
    <t>Резервный фонд администрации</t>
  </si>
  <si>
    <t>Обеспечение деятельности (оказание услуг) учреждений, в том числе на хозяйственное обслуживание)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</si>
  <si>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</si>
  <si>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</si>
  <si>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</si>
  <si>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</si>
  <si>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</si>
  <si>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</si>
  <si>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</t>
  </si>
  <si>
    <t>Расходы на мероприятия по осуществлению мер противопожарной безопасности</t>
  </si>
  <si>
    <t>НАЦИОНАЛЬНАЯ ЭКОНОМИКА</t>
  </si>
  <si>
    <t>Расходы на содержание ремонт автомобильных дорог в границах поселения</t>
  </si>
  <si>
    <t>ЖИЛИЩНО-КОММУНАЛЬНОЕ ХОЗЯЙСТВО</t>
  </si>
  <si>
    <t>Расходы в Фонд капитального ремонта МКД Камчатского края</t>
  </si>
  <si>
    <t>Иные межбюджетные трансферты бюджетам сельских поселений наприобретение коммунальной техники</t>
  </si>
  <si>
    <t>Расходы на уличное освещение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</si>
  <si>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благоустройству".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</si>
  <si>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</si>
  <si>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(софинансирование средств за счет сельского поселения)</t>
  </si>
  <si>
    <t>Расходы на прочие мероприятия в сфере ЖКХ</t>
  </si>
  <si>
    <t>ОХРАНА ОКРУЖАЮЩЕЙ СРЕДЫ</t>
  </si>
  <si>
    <t>Муниципальная программа "Охранга окружающей среды, воспроизводство и использования природных ресурсов сельского поселения "село Ковран"</t>
  </si>
  <si>
    <t>Решение вопросов местного значения сельского поселения "село Ковран" в рамках государственной программы Камчатского края "Охрана окружающей среды, воспроизводство и использование природных ресурсов в Камчатском крае" (софинансирование за счет средств сельского поселения)</t>
  </si>
  <si>
    <t>СОЦИАЛЬНАЯ ПОЛИТИКА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</si>
  <si>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</si>
  <si>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</si>
  <si>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Муниципальноеказенное учреждение культуры "Ковранский сельский дом культуры"</t>
  </si>
  <si>
    <t>Иныемежбюджетные трансферты бюджетам сельских поселений на реализацию мероприятий по профилактике правонарушений и преступлений</t>
  </si>
  <si>
    <t>Расходы на реализацию мероприятий по осуществлению мер противопожарной безопасности</t>
  </si>
  <si>
    <t>КУЛЬТУРА, КИНЕМАТОГРАФИЯ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</si>
  <si>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</si>
  <si>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Расходы на реализацию мероприятий по развитию традиционной культуры за счет средств благотворительного пожертвования</t>
  </si>
  <si>
    <t>Иные межбюджетные трансферты бюджетам сельских поселений на реализацию мероприятий по развитию традиционной культуры</t>
  </si>
  <si>
    <t>Иныемежбюджетные трансферты бюджетам сельских поселений на реализациюмероприятий по патриотическому воспитанию</t>
  </si>
  <si>
    <t>ФИЗИЧЕСКАЯ КУЛЬТУРА И СПОРТ</t>
  </si>
  <si>
    <t>Иные межбюджетные трансферты бюджетам сельских поселений на реализацию мероприятий по физкультуре и спорту</t>
  </si>
  <si>
    <t>Решение вопросов местного значения сельского поселения "село Ковран" в рамках государственной программы Камчатского края" Охрана окружающей среды, воспроизводство и использование природных ресурсов в Камчатском крае"</t>
  </si>
  <si>
    <t>Приложение 2 к решению Собрания депутатов сельского поселения "село Ковран" "Об утверждении отчета об исполнении бюджета сельского поселения" "село Ковран" за 2017 год" №2  от 23.03.2018 г</t>
  </si>
  <si>
    <t>Приложение 1 к решению Собрания депутатов сельского поселения "село Ковран" "Об утверждении отчета об исполнении бюджета сельского поселения "село Ковран" за 2017 год" №  2  от 23.03.2018г</t>
  </si>
  <si>
    <t>Приложение3 к решению Собрания депутатов сельского поселения "село Ковран" "Об утверждении отчета об исполнении бюджета сельского поселения" "село Ковран" за 2017 год" № 02   от 23.03.2018 г</t>
  </si>
  <si>
    <t xml:space="preserve">№ 2  от 23.03. 2018г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</si>
</sst>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##\ ###\ ###\ ##0.00000"/>
  </numFmts>
  <fonts count="28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ourier New Cyr"/>
      <family val="3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Courier New Cyr"/>
      <family val="3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color indexed="10"/>
      <name val="Arial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Courier New Cyr"/>
      <family val="3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24" fillId="3" borderId="4">
      <alignment horizontal="right" vertical="top" shrinkToFit="1"/>
    </xf>
    <xf numFmtId="0" fontId="25" fillId="0" borderId="0">
      <alignment wrapText="1"/>
    </xf>
    <xf numFmtId="0" fontId="25" fillId="0" borderId="0"/>
    <xf numFmtId="0" fontId="26" fillId="0" borderId="0">
      <alignment horizontal="center" wrapText="1"/>
    </xf>
    <xf numFmtId="0" fontId="26" fillId="0" borderId="0">
      <alignment horizontal="center"/>
    </xf>
    <xf numFmtId="0" fontId="25" fillId="0" borderId="0">
      <alignment horizontal="right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5" fillId="0" borderId="4">
      <alignment horizontal="center" vertical="center" wrapText="1"/>
    </xf>
    <xf numFmtId="0" fontId="24" fillId="0" borderId="4">
      <alignment vertical="top" wrapText="1"/>
    </xf>
    <xf numFmtId="1" fontId="25" fillId="0" borderId="4">
      <alignment horizontal="center" vertical="top" shrinkToFit="1"/>
    </xf>
    <xf numFmtId="10" fontId="24" fillId="3" borderId="4">
      <alignment horizontal="right" vertical="top" shrinkToFit="1"/>
    </xf>
    <xf numFmtId="0" fontId="24" fillId="0" borderId="4">
      <alignment horizontal="left"/>
    </xf>
    <xf numFmtId="164" fontId="24" fillId="4" borderId="4">
      <alignment horizontal="right" vertical="top" shrinkToFit="1"/>
    </xf>
    <xf numFmtId="10" fontId="24" fillId="4" borderId="4">
      <alignment horizontal="right" vertical="top" shrinkToFit="1"/>
    </xf>
    <xf numFmtId="0" fontId="25" fillId="0" borderId="0">
      <alignment horizontal="left" wrapText="1"/>
    </xf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10" fillId="0" borderId="0" xfId="0" applyFont="1"/>
    <xf numFmtId="4" fontId="10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49" fontId="16" fillId="0" borderId="0" xfId="0" applyNumberFormat="1" applyFont="1" applyAlignment="1"/>
    <xf numFmtId="0" fontId="16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1" fontId="1" fillId="0" borderId="1" xfId="0" applyNumberFormat="1" applyFont="1" applyFill="1" applyBorder="1" applyAlignment="1">
      <alignment vertical="center" wrapText="1"/>
    </xf>
    <xf numFmtId="0" fontId="17" fillId="0" borderId="0" xfId="0" applyFont="1" applyAlignment="1"/>
    <xf numFmtId="49" fontId="17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165" fontId="1" fillId="0" borderId="1" xfId="0" applyNumberFormat="1" applyFont="1" applyBorder="1" applyAlignment="1"/>
    <xf numFmtId="0" fontId="1" fillId="0" borderId="0" xfId="0" applyFont="1"/>
    <xf numFmtId="49" fontId="1" fillId="0" borderId="1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5" fillId="0" borderId="0" xfId="3" applyNumberFormat="1" applyProtection="1"/>
    <xf numFmtId="0" fontId="0" fillId="0" borderId="0" xfId="0" applyProtection="1">
      <protection locked="0"/>
    </xf>
    <xf numFmtId="0" fontId="26" fillId="0" borderId="0" xfId="4" applyNumberFormat="1" applyProtection="1">
      <alignment horizontal="center" wrapText="1"/>
    </xf>
    <xf numFmtId="0" fontId="25" fillId="0" borderId="0" xfId="35" applyNumberFormat="1" applyProtection="1">
      <alignment horizontal="left" wrapText="1"/>
    </xf>
    <xf numFmtId="1" fontId="27" fillId="5" borderId="4" xfId="30" applyNumberFormat="1" applyFont="1" applyFill="1" applyProtection="1">
      <alignment horizontal="center" vertical="top" shrinkToFit="1"/>
    </xf>
    <xf numFmtId="164" fontId="27" fillId="5" borderId="4" xfId="1" applyFont="1" applyFill="1" applyProtection="1">
      <alignment horizontal="right" vertical="top" shrinkToFit="1"/>
    </xf>
    <xf numFmtId="1" fontId="20" fillId="5" borderId="4" xfId="30" applyNumberFormat="1" applyFont="1" applyFill="1" applyProtection="1">
      <alignment horizontal="center" vertical="top" shrinkToFit="1"/>
    </xf>
    <xf numFmtId="164" fontId="20" fillId="5" borderId="4" xfId="1" applyFont="1" applyFill="1" applyProtection="1">
      <alignment horizontal="right" vertical="top" shrinkToFit="1"/>
    </xf>
    <xf numFmtId="0" fontId="20" fillId="5" borderId="11" xfId="7" applyFont="1" applyFill="1" applyBorder="1" applyProtection="1">
      <alignment horizontal="center" vertical="center" wrapText="1"/>
      <protection locked="0"/>
    </xf>
    <xf numFmtId="0" fontId="20" fillId="5" borderId="11" xfId="29" applyNumberFormat="1" applyFont="1" applyFill="1" applyBorder="1" applyProtection="1">
      <alignment vertical="top" wrapText="1"/>
    </xf>
    <xf numFmtId="0" fontId="27" fillId="5" borderId="11" xfId="29" applyNumberFormat="1" applyFont="1" applyFill="1" applyBorder="1" applyProtection="1">
      <alignment vertical="top" wrapText="1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" fontId="20" fillId="5" borderId="4" xfId="31" applyNumberFormat="1" applyFont="1" applyFill="1" applyAlignment="1" applyProtection="1">
      <alignment horizontal="center" vertical="top" shrinkToFit="1"/>
    </xf>
    <xf numFmtId="4" fontId="27" fillId="5" borderId="4" xfId="31" applyNumberFormat="1" applyFont="1" applyFill="1" applyAlignment="1" applyProtection="1">
      <alignment horizontal="center" vertical="top" shrinkToFit="1"/>
    </xf>
    <xf numFmtId="49" fontId="20" fillId="5" borderId="4" xfId="30" applyNumberFormat="1" applyFont="1" applyFill="1" applyProtection="1">
      <alignment horizontal="center" vertical="top" shrinkToFit="1"/>
    </xf>
    <xf numFmtId="164" fontId="20" fillId="5" borderId="4" xfId="33" applyFont="1" applyFill="1" applyProtection="1">
      <alignment horizontal="right" vertical="top" shrinkToFit="1"/>
    </xf>
    <xf numFmtId="164" fontId="27" fillId="0" borderId="4" xfId="1" applyFont="1" applyFill="1" applyAlignment="1" applyProtection="1">
      <alignment horizontal="right" vertical="center" shrinkToFit="1"/>
    </xf>
    <xf numFmtId="164" fontId="20" fillId="0" borderId="4" xfId="1" applyFont="1" applyFill="1" applyAlignment="1" applyProtection="1">
      <alignment horizontal="right" vertical="center" shrinkToFit="1"/>
    </xf>
    <xf numFmtId="16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2" applyNumberFormat="1" applyProtection="1">
      <alignment wrapText="1"/>
    </xf>
    <xf numFmtId="0" fontId="25" fillId="0" borderId="0" xfId="2" applyProtection="1">
      <alignment wrapText="1"/>
      <protection locked="0"/>
    </xf>
    <xf numFmtId="0" fontId="26" fillId="0" borderId="0" xfId="4" applyNumberFormat="1" applyProtection="1">
      <alignment horizontal="center" wrapText="1"/>
    </xf>
    <xf numFmtId="0" fontId="26" fillId="0" borderId="0" xfId="4" applyProtection="1">
      <alignment horizontal="center" wrapText="1"/>
      <protection locked="0"/>
    </xf>
    <xf numFmtId="0" fontId="27" fillId="0" borderId="0" xfId="6" applyNumberFormat="1" applyFont="1" applyProtection="1">
      <alignment horizontal="right"/>
    </xf>
    <xf numFmtId="0" fontId="27" fillId="0" borderId="0" xfId="6" applyFont="1" applyProtection="1">
      <alignment horizontal="right"/>
      <protection locked="0"/>
    </xf>
    <xf numFmtId="0" fontId="20" fillId="5" borderId="11" xfId="7" applyNumberFormat="1" applyFont="1" applyFill="1" applyBorder="1" applyProtection="1">
      <alignment horizontal="center" vertical="center" wrapText="1"/>
    </xf>
    <xf numFmtId="0" fontId="20" fillId="5" borderId="11" xfId="7" applyFont="1" applyFill="1" applyBorder="1" applyProtection="1">
      <alignment horizontal="center" vertical="center" wrapText="1"/>
      <protection locked="0"/>
    </xf>
    <xf numFmtId="0" fontId="20" fillId="5" borderId="5" xfId="6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20" fillId="5" borderId="7" xfId="6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7" fillId="5" borderId="11" xfId="32" applyNumberFormat="1" applyFont="1" applyFill="1" applyBorder="1" applyProtection="1">
      <alignment horizontal="left"/>
    </xf>
    <xf numFmtId="0" fontId="27" fillId="5" borderId="4" xfId="32" applyFont="1" applyFill="1" applyProtection="1">
      <alignment horizontal="left"/>
      <protection locked="0"/>
    </xf>
    <xf numFmtId="0" fontId="25" fillId="0" borderId="0" xfId="35" applyNumberFormat="1" applyProtection="1">
      <alignment horizontal="left" wrapText="1"/>
    </xf>
    <xf numFmtId="0" fontId="25" fillId="0" borderId="0" xfId="35" applyProtection="1">
      <alignment horizontal="left" wrapText="1"/>
      <protection locked="0"/>
    </xf>
    <xf numFmtId="49" fontId="27" fillId="0" borderId="0" xfId="3" applyNumberFormat="1" applyFont="1" applyAlignment="1" applyProtection="1">
      <alignment horizontal="right" wrapText="1"/>
    </xf>
    <xf numFmtId="49" fontId="1" fillId="0" borderId="0" xfId="0" applyNumberFormat="1" applyFont="1" applyAlignment="1">
      <alignment horizontal="right" wrapText="1"/>
    </xf>
    <xf numFmtId="0" fontId="26" fillId="0" borderId="0" xfId="5" applyNumberFormat="1" applyAlignment="1" applyProtection="1">
      <alignment horizontal="center" wrapText="1"/>
    </xf>
    <xf numFmtId="0" fontId="26" fillId="0" borderId="0" xfId="5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6">
    <cellStyle name="st49" xfId="33"/>
    <cellStyle name="st50" xfId="1"/>
    <cellStyle name="xl22" xfId="7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2" xfId="13"/>
    <cellStyle name="xl34" xfId="14"/>
    <cellStyle name="xl35" xfId="15"/>
    <cellStyle name="xl36" xfId="16"/>
    <cellStyle name="xl37" xfId="32"/>
    <cellStyle name="xl38" xfId="17"/>
    <cellStyle name="xl41" xfId="2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5"/>
    <cellStyle name="xl55" xfId="34"/>
    <cellStyle name="xl56" xfId="4"/>
    <cellStyle name="xl57" xfId="5"/>
    <cellStyle name="xl58" xfId="6"/>
    <cellStyle name="xl60" xfId="29"/>
    <cellStyle name="xl64" xf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workbookViewId="0">
      <selection activeCell="D12" sqref="D12"/>
    </sheetView>
  </sheetViews>
  <sheetFormatPr defaultRowHeight="12.75" x14ac:dyDescent="0.2"/>
  <cols>
    <col min="1" max="1" width="24.140625" style="1" customWidth="1"/>
    <col min="2" max="2" width="48" style="2" customWidth="1"/>
    <col min="3" max="3" width="19.42578125" style="13" customWidth="1"/>
    <col min="4" max="4" width="14.7109375" style="1" customWidth="1"/>
    <col min="5" max="5" width="17.42578125" style="1" customWidth="1"/>
    <col min="6" max="16384" width="9.140625" style="1"/>
  </cols>
  <sheetData>
    <row r="1" spans="1:5" ht="58.5" customHeight="1" x14ac:dyDescent="0.2">
      <c r="C1" s="110"/>
      <c r="D1" s="111" t="s">
        <v>321</v>
      </c>
      <c r="E1" s="111"/>
    </row>
    <row r="2" spans="1:5" ht="18" customHeight="1" x14ac:dyDescent="0.2">
      <c r="B2" s="3"/>
      <c r="C2" s="110"/>
      <c r="D2" s="111"/>
      <c r="E2" s="111"/>
    </row>
    <row r="3" spans="1:5" ht="11.25" customHeight="1" x14ac:dyDescent="0.2">
      <c r="B3" s="3"/>
      <c r="C3" s="110"/>
      <c r="D3" s="111"/>
      <c r="E3" s="111"/>
    </row>
    <row r="4" spans="1:5" ht="15.75" x14ac:dyDescent="0.2">
      <c r="A4" s="112" t="s">
        <v>74</v>
      </c>
      <c r="B4" s="113"/>
      <c r="C4" s="113"/>
      <c r="D4" s="113"/>
    </row>
    <row r="5" spans="1:5" s="6" customFormat="1" ht="15" x14ac:dyDescent="0.2">
      <c r="A5" s="2"/>
      <c r="B5" s="4" t="s">
        <v>0</v>
      </c>
      <c r="C5" s="5"/>
      <c r="E5" s="5" t="s">
        <v>249</v>
      </c>
    </row>
    <row r="6" spans="1:5" s="7" customFormat="1" ht="25.5" x14ac:dyDescent="0.2">
      <c r="A6" s="40" t="s">
        <v>1</v>
      </c>
      <c r="B6" s="40" t="s">
        <v>2</v>
      </c>
      <c r="C6" s="40" t="s">
        <v>3</v>
      </c>
      <c r="D6" s="36" t="s">
        <v>30</v>
      </c>
      <c r="E6" s="36" t="s">
        <v>31</v>
      </c>
    </row>
    <row r="7" spans="1:5" s="7" customFormat="1" ht="15" x14ac:dyDescent="0.2">
      <c r="A7" s="40">
        <v>1</v>
      </c>
      <c r="B7" s="40">
        <v>2</v>
      </c>
      <c r="C7" s="40">
        <v>3</v>
      </c>
      <c r="D7" s="41">
        <v>4</v>
      </c>
      <c r="E7" s="41">
        <v>5</v>
      </c>
    </row>
    <row r="8" spans="1:5" s="7" customFormat="1" ht="28.5" x14ac:dyDescent="0.2">
      <c r="A8" s="60" t="s">
        <v>75</v>
      </c>
      <c r="B8" s="61" t="s">
        <v>76</v>
      </c>
      <c r="C8" s="91">
        <v>930.94534999999996</v>
      </c>
      <c r="D8" s="92">
        <f>D9+D11+D16+D18+D22+D24+D26+D29</f>
        <v>1005.5853</v>
      </c>
      <c r="E8" s="93">
        <f>D8/C8*100</f>
        <v>108.01765108983035</v>
      </c>
    </row>
    <row r="9" spans="1:5" s="7" customFormat="1" ht="15" x14ac:dyDescent="0.2">
      <c r="A9" s="60" t="s">
        <v>77</v>
      </c>
      <c r="B9" s="62" t="s">
        <v>78</v>
      </c>
      <c r="C9" s="91">
        <v>130</v>
      </c>
      <c r="D9" s="92">
        <f>D10</f>
        <v>111.17341</v>
      </c>
      <c r="E9" s="93">
        <f>E10</f>
        <v>85.518007692307691</v>
      </c>
    </row>
    <row r="10" spans="1:5" s="7" customFormat="1" ht="60" x14ac:dyDescent="0.2">
      <c r="A10" s="63" t="s">
        <v>79</v>
      </c>
      <c r="B10" s="64" t="s">
        <v>80</v>
      </c>
      <c r="C10" s="94">
        <v>130</v>
      </c>
      <c r="D10" s="95">
        <v>111.17341</v>
      </c>
      <c r="E10" s="96">
        <f t="shared" ref="E10:E60" si="0">D10/C10*100</f>
        <v>85.518007692307691</v>
      </c>
    </row>
    <row r="11" spans="1:5" s="7" customFormat="1" ht="36" x14ac:dyDescent="0.2">
      <c r="A11" s="60" t="s">
        <v>81</v>
      </c>
      <c r="B11" s="62" t="s">
        <v>82</v>
      </c>
      <c r="C11" s="91">
        <v>605.79817000000003</v>
      </c>
      <c r="D11" s="97">
        <f>SUM(D12:D15)</f>
        <v>615.76215999999999</v>
      </c>
      <c r="E11" s="98">
        <f t="shared" si="0"/>
        <v>101.64477056772884</v>
      </c>
    </row>
    <row r="12" spans="1:5" s="7" customFormat="1" ht="60" x14ac:dyDescent="0.2">
      <c r="A12" s="63" t="s">
        <v>83</v>
      </c>
      <c r="B12" s="64" t="s">
        <v>84</v>
      </c>
      <c r="C12" s="94">
        <v>224.32454999999999</v>
      </c>
      <c r="D12" s="95">
        <v>253.01629</v>
      </c>
      <c r="E12" s="96">
        <f t="shared" si="0"/>
        <v>112.790280867609</v>
      </c>
    </row>
    <row r="13" spans="1:5" s="7" customFormat="1" ht="72" x14ac:dyDescent="0.2">
      <c r="A13" s="63" t="s">
        <v>85</v>
      </c>
      <c r="B13" s="64" t="s">
        <v>86</v>
      </c>
      <c r="C13" s="94">
        <v>2.0985999999999998</v>
      </c>
      <c r="D13" s="99">
        <v>2.56854</v>
      </c>
      <c r="E13" s="100">
        <f>E14</f>
        <v>98.033569511514301</v>
      </c>
    </row>
    <row r="14" spans="1:5" s="10" customFormat="1" ht="60" x14ac:dyDescent="0.2">
      <c r="A14" s="63" t="s">
        <v>87</v>
      </c>
      <c r="B14" s="64" t="s">
        <v>88</v>
      </c>
      <c r="C14" s="94">
        <v>417.38826</v>
      </c>
      <c r="D14" s="95">
        <v>409.18061</v>
      </c>
      <c r="E14" s="96">
        <f t="shared" si="0"/>
        <v>98.033569511514301</v>
      </c>
    </row>
    <row r="15" spans="1:5" s="7" customFormat="1" ht="60" x14ac:dyDescent="0.2">
      <c r="A15" s="63" t="s">
        <v>89</v>
      </c>
      <c r="B15" s="64" t="s">
        <v>90</v>
      </c>
      <c r="C15" s="94">
        <v>-38.013240000000003</v>
      </c>
      <c r="D15" s="99">
        <v>-49.003279999999997</v>
      </c>
      <c r="E15" s="96">
        <f t="shared" si="0"/>
        <v>128.91108466418541</v>
      </c>
    </row>
    <row r="16" spans="1:5" s="7" customFormat="1" ht="15" x14ac:dyDescent="0.2">
      <c r="A16" s="60" t="s">
        <v>91</v>
      </c>
      <c r="B16" s="62" t="s">
        <v>92</v>
      </c>
      <c r="C16" s="91">
        <v>0</v>
      </c>
      <c r="D16" s="97">
        <f>D17</f>
        <v>-0.22216</v>
      </c>
      <c r="E16" s="98">
        <v>0</v>
      </c>
    </row>
    <row r="17" spans="1:5" s="7" customFormat="1" ht="15" x14ac:dyDescent="0.2">
      <c r="A17" s="63" t="s">
        <v>93</v>
      </c>
      <c r="B17" s="64" t="s">
        <v>94</v>
      </c>
      <c r="C17" s="94">
        <v>0</v>
      </c>
      <c r="D17" s="95">
        <v>-0.22216</v>
      </c>
      <c r="E17" s="96">
        <v>0</v>
      </c>
    </row>
    <row r="18" spans="1:5" s="11" customFormat="1" x14ac:dyDescent="0.2">
      <c r="A18" s="60" t="s">
        <v>95</v>
      </c>
      <c r="B18" s="62" t="s">
        <v>96</v>
      </c>
      <c r="C18" s="91">
        <v>128.08717999999999</v>
      </c>
      <c r="D18" s="92">
        <f>SUM(D19:D21)</f>
        <v>135.70614999999998</v>
      </c>
      <c r="E18" s="98">
        <f t="shared" si="0"/>
        <v>105.94826898367189</v>
      </c>
    </row>
    <row r="19" spans="1:5" s="11" customFormat="1" ht="36" x14ac:dyDescent="0.2">
      <c r="A19" s="63" t="s">
        <v>97</v>
      </c>
      <c r="B19" s="64" t="s">
        <v>98</v>
      </c>
      <c r="C19" s="94">
        <v>0.22753000000000001</v>
      </c>
      <c r="D19" s="95">
        <v>0.34953000000000001</v>
      </c>
      <c r="E19" s="96">
        <f t="shared" si="0"/>
        <v>153.61930294906165</v>
      </c>
    </row>
    <row r="20" spans="1:5" s="11" customFormat="1" ht="24" x14ac:dyDescent="0.2">
      <c r="A20" s="63" t="s">
        <v>99</v>
      </c>
      <c r="B20" s="64" t="s">
        <v>100</v>
      </c>
      <c r="C20" s="94">
        <v>126.85965</v>
      </c>
      <c r="D20" s="95">
        <v>133.87124</v>
      </c>
      <c r="E20" s="96">
        <f t="shared" si="0"/>
        <v>105.52704504544982</v>
      </c>
    </row>
    <row r="21" spans="1:5" s="11" customFormat="1" ht="24" x14ac:dyDescent="0.2">
      <c r="A21" s="63" t="s">
        <v>101</v>
      </c>
      <c r="B21" s="64" t="s">
        <v>102</v>
      </c>
      <c r="C21" s="94">
        <v>1</v>
      </c>
      <c r="D21" s="95">
        <v>1.4853799999999999</v>
      </c>
      <c r="E21" s="96">
        <f t="shared" si="0"/>
        <v>148.53799999999998</v>
      </c>
    </row>
    <row r="22" spans="1:5" s="11" customFormat="1" x14ac:dyDescent="0.2">
      <c r="A22" s="60" t="s">
        <v>103</v>
      </c>
      <c r="B22" s="62" t="s">
        <v>104</v>
      </c>
      <c r="C22" s="91">
        <v>7</v>
      </c>
      <c r="D22" s="97">
        <f>D23</f>
        <v>6.34</v>
      </c>
      <c r="E22" s="98">
        <f t="shared" si="0"/>
        <v>90.571428571428569</v>
      </c>
    </row>
    <row r="23" spans="1:5" s="11" customFormat="1" ht="60" x14ac:dyDescent="0.2">
      <c r="A23" s="63" t="s">
        <v>105</v>
      </c>
      <c r="B23" s="64" t="s">
        <v>4</v>
      </c>
      <c r="C23" s="94">
        <v>7</v>
      </c>
      <c r="D23" s="95">
        <v>6.34</v>
      </c>
      <c r="E23" s="96">
        <f t="shared" si="0"/>
        <v>90.571428571428569</v>
      </c>
    </row>
    <row r="24" spans="1:5" s="7" customFormat="1" ht="36" x14ac:dyDescent="0.2">
      <c r="A24" s="60" t="s">
        <v>106</v>
      </c>
      <c r="B24" s="62" t="s">
        <v>107</v>
      </c>
      <c r="C24" s="91">
        <v>36.159999999999997</v>
      </c>
      <c r="D24" s="92">
        <f>D25</f>
        <v>35.506680000000003</v>
      </c>
      <c r="E24" s="98">
        <f t="shared" si="0"/>
        <v>98.193252212389396</v>
      </c>
    </row>
    <row r="25" spans="1:5" s="47" customFormat="1" ht="60" x14ac:dyDescent="0.2">
      <c r="A25" s="63" t="s">
        <v>108</v>
      </c>
      <c r="B25" s="64" t="s">
        <v>109</v>
      </c>
      <c r="C25" s="94">
        <v>36.159999999999997</v>
      </c>
      <c r="D25" s="99">
        <v>35.506680000000003</v>
      </c>
      <c r="E25" s="96">
        <f t="shared" si="0"/>
        <v>98.193252212389396</v>
      </c>
    </row>
    <row r="26" spans="1:5" s="12" customFormat="1" ht="24" x14ac:dyDescent="0.2">
      <c r="A26" s="60" t="s">
        <v>110</v>
      </c>
      <c r="B26" s="62" t="s">
        <v>111</v>
      </c>
      <c r="C26" s="91">
        <v>18.899999999999999</v>
      </c>
      <c r="D26" s="92">
        <f>D27+D28</f>
        <v>101.31906000000001</v>
      </c>
      <c r="E26" s="98">
        <f t="shared" si="0"/>
        <v>536.07968253968261</v>
      </c>
    </row>
    <row r="27" spans="1:5" s="12" customFormat="1" ht="24" x14ac:dyDescent="0.2">
      <c r="A27" s="63" t="s">
        <v>112</v>
      </c>
      <c r="B27" s="64" t="s">
        <v>113</v>
      </c>
      <c r="C27" s="94">
        <v>18.899999999999999</v>
      </c>
      <c r="D27" s="99">
        <v>18.899999999999999</v>
      </c>
      <c r="E27" s="96">
        <f t="shared" si="0"/>
        <v>100</v>
      </c>
    </row>
    <row r="28" spans="1:5" s="12" customFormat="1" ht="24" x14ac:dyDescent="0.2">
      <c r="A28" s="63" t="s">
        <v>163</v>
      </c>
      <c r="B28" s="64" t="s">
        <v>162</v>
      </c>
      <c r="C28" s="94">
        <v>0</v>
      </c>
      <c r="D28" s="99">
        <v>82.419060000000002</v>
      </c>
      <c r="E28" s="96"/>
    </row>
    <row r="29" spans="1:5" s="12" customFormat="1" ht="15" x14ac:dyDescent="0.2">
      <c r="A29" s="60" t="s">
        <v>114</v>
      </c>
      <c r="B29" s="62" t="s">
        <v>115</v>
      </c>
      <c r="C29" s="91">
        <v>5</v>
      </c>
      <c r="D29" s="92">
        <f>D30</f>
        <v>0</v>
      </c>
      <c r="E29" s="98">
        <f t="shared" si="0"/>
        <v>0</v>
      </c>
    </row>
    <row r="30" spans="1:5" s="12" customFormat="1" ht="36" x14ac:dyDescent="0.2">
      <c r="A30" s="63" t="s">
        <v>116</v>
      </c>
      <c r="B30" s="64" t="s">
        <v>59</v>
      </c>
      <c r="C30" s="94">
        <v>5</v>
      </c>
      <c r="D30" s="99">
        <v>0</v>
      </c>
      <c r="E30" s="96">
        <f t="shared" si="0"/>
        <v>0</v>
      </c>
    </row>
    <row r="31" spans="1:5" s="12" customFormat="1" ht="15" x14ac:dyDescent="0.2">
      <c r="A31" s="60" t="s">
        <v>117</v>
      </c>
      <c r="B31" s="61" t="s">
        <v>118</v>
      </c>
      <c r="C31" s="91">
        <v>18693.52116</v>
      </c>
      <c r="D31" s="92">
        <f>D32+D58</f>
        <v>13922.995540000002</v>
      </c>
      <c r="E31" s="98">
        <f t="shared" si="0"/>
        <v>74.480326209447</v>
      </c>
    </row>
    <row r="32" spans="1:5" s="12" customFormat="1" ht="36" x14ac:dyDescent="0.2">
      <c r="A32" s="60" t="s">
        <v>119</v>
      </c>
      <c r="B32" s="62" t="s">
        <v>120</v>
      </c>
      <c r="C32" s="91">
        <v>18493.52116</v>
      </c>
      <c r="D32" s="92">
        <f>D33+D36+D41+D46</f>
        <v>13722.995540000002</v>
      </c>
      <c r="E32" s="98">
        <f t="shared" si="0"/>
        <v>74.20434119210212</v>
      </c>
    </row>
    <row r="33" spans="1:5" s="12" customFormat="1" ht="15" x14ac:dyDescent="0.2">
      <c r="A33" s="65" t="s">
        <v>121</v>
      </c>
      <c r="B33" s="62" t="s">
        <v>122</v>
      </c>
      <c r="C33" s="91">
        <v>9937</v>
      </c>
      <c r="D33" s="92">
        <f>D34+D35</f>
        <v>9937</v>
      </c>
      <c r="E33" s="98">
        <f t="shared" si="0"/>
        <v>100</v>
      </c>
    </row>
    <row r="34" spans="1:5" s="12" customFormat="1" ht="24" x14ac:dyDescent="0.2">
      <c r="A34" s="63" t="s">
        <v>123</v>
      </c>
      <c r="B34" s="64" t="s">
        <v>124</v>
      </c>
      <c r="C34" s="94">
        <v>3534</v>
      </c>
      <c r="D34" s="99">
        <v>3534</v>
      </c>
      <c r="E34" s="96">
        <f t="shared" si="0"/>
        <v>100</v>
      </c>
    </row>
    <row r="35" spans="1:5" s="12" customFormat="1" ht="24" x14ac:dyDescent="0.2">
      <c r="A35" s="63" t="s">
        <v>125</v>
      </c>
      <c r="B35" s="64" t="s">
        <v>126</v>
      </c>
      <c r="C35" s="94">
        <v>6403</v>
      </c>
      <c r="D35" s="99">
        <v>6403</v>
      </c>
      <c r="E35" s="96">
        <f t="shared" si="0"/>
        <v>100</v>
      </c>
    </row>
    <row r="36" spans="1:5" s="12" customFormat="1" ht="15" x14ac:dyDescent="0.2">
      <c r="A36" s="65" t="s">
        <v>127</v>
      </c>
      <c r="B36" s="62" t="s">
        <v>128</v>
      </c>
      <c r="C36" s="91">
        <v>284.98424</v>
      </c>
      <c r="D36" s="92">
        <f>D37</f>
        <v>284.94424000000004</v>
      </c>
      <c r="E36" s="96">
        <f t="shared" si="0"/>
        <v>99.985964136122064</v>
      </c>
    </row>
    <row r="37" spans="1:5" s="12" customFormat="1" ht="15" x14ac:dyDescent="0.2">
      <c r="A37" s="63" t="s">
        <v>129</v>
      </c>
      <c r="B37" s="64" t="s">
        <v>130</v>
      </c>
      <c r="C37" s="94">
        <f>SUM(C38:C40)</f>
        <v>284.98424</v>
      </c>
      <c r="D37" s="99">
        <f>SUM(D38:D40)</f>
        <v>284.94424000000004</v>
      </c>
      <c r="E37" s="96">
        <f t="shared" si="0"/>
        <v>99.985964136122064</v>
      </c>
    </row>
    <row r="38" spans="1:5" s="12" customFormat="1" ht="102" x14ac:dyDescent="0.2">
      <c r="A38" s="63" t="s">
        <v>129</v>
      </c>
      <c r="B38" s="48" t="s">
        <v>131</v>
      </c>
      <c r="C38" s="99">
        <v>96.02</v>
      </c>
      <c r="D38" s="99">
        <v>95.98</v>
      </c>
      <c r="E38" s="96">
        <f t="shared" si="0"/>
        <v>99.95834201208082</v>
      </c>
    </row>
    <row r="39" spans="1:5" s="12" customFormat="1" ht="89.25" x14ac:dyDescent="0.2">
      <c r="A39" s="63" t="s">
        <v>129</v>
      </c>
      <c r="B39" s="48" t="s">
        <v>132</v>
      </c>
      <c r="C39" s="99">
        <f>87-0.03576</f>
        <v>86.964240000000004</v>
      </c>
      <c r="D39" s="99">
        <f>87-0.03576</f>
        <v>86.964240000000004</v>
      </c>
      <c r="E39" s="96">
        <f t="shared" si="0"/>
        <v>100</v>
      </c>
    </row>
    <row r="40" spans="1:5" s="12" customFormat="1" ht="102" x14ac:dyDescent="0.2">
      <c r="A40" s="63" t="s">
        <v>129</v>
      </c>
      <c r="B40" s="48" t="s">
        <v>133</v>
      </c>
      <c r="C40" s="99">
        <v>102</v>
      </c>
      <c r="D40" s="99">
        <v>102</v>
      </c>
      <c r="E40" s="96">
        <f t="shared" si="0"/>
        <v>100</v>
      </c>
    </row>
    <row r="41" spans="1:5" s="12" customFormat="1" ht="15" x14ac:dyDescent="0.2">
      <c r="A41" s="65" t="s">
        <v>134</v>
      </c>
      <c r="B41" s="62" t="s">
        <v>135</v>
      </c>
      <c r="C41" s="91">
        <v>2588.5</v>
      </c>
      <c r="D41" s="92">
        <f>SUM(D42:D45)</f>
        <v>2326.0143800000001</v>
      </c>
      <c r="E41" s="98">
        <f t="shared" si="0"/>
        <v>89.859547228124399</v>
      </c>
    </row>
    <row r="42" spans="1:5" s="12" customFormat="1" ht="36" x14ac:dyDescent="0.2">
      <c r="A42" s="63" t="s">
        <v>136</v>
      </c>
      <c r="B42" s="64" t="s">
        <v>137</v>
      </c>
      <c r="C42" s="94">
        <v>2375</v>
      </c>
      <c r="D42" s="99">
        <v>2112.5143800000001</v>
      </c>
      <c r="E42" s="96">
        <f t="shared" si="0"/>
        <v>88.947973894736847</v>
      </c>
    </row>
    <row r="43" spans="1:5" s="12" customFormat="1" ht="24" x14ac:dyDescent="0.2">
      <c r="A43" s="63" t="s">
        <v>138</v>
      </c>
      <c r="B43" s="64" t="s">
        <v>139</v>
      </c>
      <c r="C43" s="94">
        <v>20.5</v>
      </c>
      <c r="D43" s="99">
        <v>20.5</v>
      </c>
      <c r="E43" s="96">
        <f t="shared" si="0"/>
        <v>100</v>
      </c>
    </row>
    <row r="44" spans="1:5" s="12" customFormat="1" ht="36" x14ac:dyDescent="0.2">
      <c r="A44" s="63" t="s">
        <v>140</v>
      </c>
      <c r="B44" s="64" t="s">
        <v>141</v>
      </c>
      <c r="C44" s="94">
        <v>173.6</v>
      </c>
      <c r="D44" s="99">
        <v>173.6</v>
      </c>
      <c r="E44" s="96">
        <f t="shared" si="0"/>
        <v>100</v>
      </c>
    </row>
    <row r="45" spans="1:5" s="12" customFormat="1" ht="24" x14ac:dyDescent="0.2">
      <c r="A45" s="63" t="s">
        <v>142</v>
      </c>
      <c r="B45" s="64" t="s">
        <v>143</v>
      </c>
      <c r="C45" s="94">
        <v>19.399999999999999</v>
      </c>
      <c r="D45" s="99">
        <v>19.399999999999999</v>
      </c>
      <c r="E45" s="96">
        <f t="shared" si="0"/>
        <v>100</v>
      </c>
    </row>
    <row r="46" spans="1:5" s="12" customFormat="1" ht="15" x14ac:dyDescent="0.2">
      <c r="A46" s="65" t="s">
        <v>144</v>
      </c>
      <c r="B46" s="62" t="s">
        <v>5</v>
      </c>
      <c r="C46" s="91">
        <v>5683.0369199999996</v>
      </c>
      <c r="D46" s="92">
        <f>D47</f>
        <v>1175.03692</v>
      </c>
      <c r="E46" s="98">
        <f t="shared" si="0"/>
        <v>20.676214786934732</v>
      </c>
    </row>
    <row r="47" spans="1:5" s="12" customFormat="1" ht="24" x14ac:dyDescent="0.2">
      <c r="A47" s="63" t="s">
        <v>145</v>
      </c>
      <c r="B47" s="64" t="s">
        <v>146</v>
      </c>
      <c r="C47" s="94">
        <f>SUM(C48:C57)</f>
        <v>5683.0369199999996</v>
      </c>
      <c r="D47" s="99">
        <f>SUM(D48:D57)</f>
        <v>1175.03692</v>
      </c>
      <c r="E47" s="96">
        <f t="shared" si="0"/>
        <v>20.676214786934732</v>
      </c>
    </row>
    <row r="48" spans="1:5" s="12" customFormat="1" ht="25.5" x14ac:dyDescent="0.2">
      <c r="A48" s="63" t="s">
        <v>145</v>
      </c>
      <c r="B48" s="59" t="s">
        <v>65</v>
      </c>
      <c r="C48" s="99">
        <v>825</v>
      </c>
      <c r="D48" s="99">
        <v>825</v>
      </c>
      <c r="E48" s="96">
        <f t="shared" si="0"/>
        <v>100</v>
      </c>
    </row>
    <row r="49" spans="1:5" s="12" customFormat="1" ht="102" x14ac:dyDescent="0.2">
      <c r="A49" s="63" t="s">
        <v>145</v>
      </c>
      <c r="B49" s="48" t="s">
        <v>147</v>
      </c>
      <c r="C49" s="99">
        <v>50</v>
      </c>
      <c r="D49" s="99">
        <v>50</v>
      </c>
      <c r="E49" s="96">
        <f t="shared" si="0"/>
        <v>100</v>
      </c>
    </row>
    <row r="50" spans="1:5" s="12" customFormat="1" ht="114.75" x14ac:dyDescent="0.2">
      <c r="A50" s="63" t="s">
        <v>145</v>
      </c>
      <c r="B50" s="48" t="s">
        <v>148</v>
      </c>
      <c r="C50" s="99">
        <v>22</v>
      </c>
      <c r="D50" s="99">
        <v>22</v>
      </c>
      <c r="E50" s="96">
        <f t="shared" si="0"/>
        <v>100</v>
      </c>
    </row>
    <row r="51" spans="1:5" s="12" customFormat="1" ht="76.5" x14ac:dyDescent="0.2">
      <c r="A51" s="63" t="s">
        <v>145</v>
      </c>
      <c r="B51" s="48" t="s">
        <v>149</v>
      </c>
      <c r="C51" s="99">
        <v>14</v>
      </c>
      <c r="D51" s="99">
        <v>14</v>
      </c>
      <c r="E51" s="96">
        <f t="shared" si="0"/>
        <v>100</v>
      </c>
    </row>
    <row r="52" spans="1:5" s="12" customFormat="1" ht="140.25" x14ac:dyDescent="0.2">
      <c r="A52" s="63" t="s">
        <v>145</v>
      </c>
      <c r="B52" s="66" t="s">
        <v>150</v>
      </c>
      <c r="C52" s="99">
        <v>4</v>
      </c>
      <c r="D52" s="99">
        <v>4</v>
      </c>
      <c r="E52" s="96">
        <f t="shared" si="0"/>
        <v>100</v>
      </c>
    </row>
    <row r="53" spans="1:5" s="12" customFormat="1" ht="153" x14ac:dyDescent="0.2">
      <c r="A53" s="63" t="s">
        <v>145</v>
      </c>
      <c r="B53" s="66" t="s">
        <v>151</v>
      </c>
      <c r="C53" s="99">
        <v>4</v>
      </c>
      <c r="D53" s="99">
        <v>4</v>
      </c>
      <c r="E53" s="96">
        <f t="shared" si="0"/>
        <v>100</v>
      </c>
    </row>
    <row r="54" spans="1:5" s="12" customFormat="1" ht="153" x14ac:dyDescent="0.2">
      <c r="A54" s="63" t="s">
        <v>145</v>
      </c>
      <c r="B54" s="8" t="s">
        <v>152</v>
      </c>
      <c r="C54" s="99">
        <v>68.248000000000005</v>
      </c>
      <c r="D54" s="99">
        <v>68.248000000000005</v>
      </c>
      <c r="E54" s="96">
        <f t="shared" si="0"/>
        <v>100</v>
      </c>
    </row>
    <row r="55" spans="1:5" s="12" customFormat="1" ht="165.75" x14ac:dyDescent="0.2">
      <c r="A55" s="63" t="s">
        <v>145</v>
      </c>
      <c r="B55" s="48" t="s">
        <v>153</v>
      </c>
      <c r="C55" s="99">
        <v>50</v>
      </c>
      <c r="D55" s="99">
        <v>50</v>
      </c>
      <c r="E55" s="96">
        <f t="shared" si="0"/>
        <v>100</v>
      </c>
    </row>
    <row r="56" spans="1:5" s="12" customFormat="1" ht="25.5" x14ac:dyDescent="0.2">
      <c r="A56" s="63" t="s">
        <v>145</v>
      </c>
      <c r="B56" s="48" t="s">
        <v>154</v>
      </c>
      <c r="C56" s="99">
        <f>5600-1092</f>
        <v>4508</v>
      </c>
      <c r="D56" s="99">
        <v>0</v>
      </c>
      <c r="E56" s="96">
        <f t="shared" si="0"/>
        <v>0</v>
      </c>
    </row>
    <row r="57" spans="1:5" s="12" customFormat="1" ht="38.25" x14ac:dyDescent="0.2">
      <c r="A57" s="63" t="s">
        <v>145</v>
      </c>
      <c r="B57" s="48" t="s">
        <v>155</v>
      </c>
      <c r="C57" s="101">
        <v>137.78891999999999</v>
      </c>
      <c r="D57" s="101">
        <v>137.78891999999999</v>
      </c>
      <c r="E57" s="96">
        <f t="shared" si="0"/>
        <v>100</v>
      </c>
    </row>
    <row r="58" spans="1:5" s="12" customFormat="1" ht="15" x14ac:dyDescent="0.2">
      <c r="A58" s="60" t="s">
        <v>156</v>
      </c>
      <c r="B58" s="62" t="s">
        <v>157</v>
      </c>
      <c r="C58" s="91">
        <v>200</v>
      </c>
      <c r="D58" s="92">
        <f>D59</f>
        <v>200</v>
      </c>
      <c r="E58" s="98">
        <f t="shared" si="0"/>
        <v>100</v>
      </c>
    </row>
    <row r="59" spans="1:5" s="12" customFormat="1" ht="24" x14ac:dyDescent="0.2">
      <c r="A59" s="63" t="s">
        <v>158</v>
      </c>
      <c r="B59" s="64" t="s">
        <v>159</v>
      </c>
      <c r="C59" s="94">
        <v>200</v>
      </c>
      <c r="D59" s="99">
        <v>200</v>
      </c>
      <c r="E59" s="96">
        <f t="shared" si="0"/>
        <v>100</v>
      </c>
    </row>
    <row r="60" spans="1:5" s="12" customFormat="1" ht="15" x14ac:dyDescent="0.2">
      <c r="A60" s="67" t="s">
        <v>160</v>
      </c>
      <c r="B60" s="67" t="s">
        <v>161</v>
      </c>
      <c r="C60" s="91">
        <v>19624.466509999998</v>
      </c>
      <c r="D60" s="92">
        <f>D8+D31</f>
        <v>14928.580840000002</v>
      </c>
      <c r="E60" s="98">
        <f t="shared" si="0"/>
        <v>76.071269669383753</v>
      </c>
    </row>
    <row r="61" spans="1:5" s="12" customFormat="1" ht="15" x14ac:dyDescent="0.2">
      <c r="A61" s="13"/>
      <c r="B61" s="14"/>
      <c r="C61" s="15"/>
    </row>
    <row r="62" spans="1:5" s="12" customFormat="1" ht="15" x14ac:dyDescent="0.2">
      <c r="A62" s="13"/>
      <c r="B62" s="14"/>
      <c r="C62" s="15"/>
    </row>
    <row r="63" spans="1:5" s="12" customFormat="1" ht="15" x14ac:dyDescent="0.2">
      <c r="A63" s="13"/>
      <c r="B63" s="14"/>
      <c r="C63" s="15"/>
    </row>
    <row r="64" spans="1:5" s="12" customFormat="1" ht="15" x14ac:dyDescent="0.2">
      <c r="A64" s="13"/>
      <c r="B64" s="14"/>
      <c r="C64" s="15"/>
    </row>
    <row r="65" spans="1:3" s="12" customFormat="1" ht="15" x14ac:dyDescent="0.2">
      <c r="A65" s="13"/>
      <c r="B65" s="14"/>
      <c r="C65" s="15"/>
    </row>
    <row r="66" spans="1:3" s="12" customFormat="1" ht="15" x14ac:dyDescent="0.2">
      <c r="A66" s="13"/>
      <c r="B66" s="14"/>
      <c r="C66" s="15"/>
    </row>
    <row r="67" spans="1:3" s="12" customFormat="1" ht="15" x14ac:dyDescent="0.2">
      <c r="A67" s="13"/>
      <c r="B67" s="14"/>
      <c r="C67" s="15"/>
    </row>
    <row r="68" spans="1:3" s="12" customFormat="1" ht="15" x14ac:dyDescent="0.2">
      <c r="A68" s="13"/>
      <c r="B68" s="14"/>
      <c r="C68" s="15"/>
    </row>
    <row r="69" spans="1:3" s="12" customFormat="1" ht="15" x14ac:dyDescent="0.2">
      <c r="A69" s="13"/>
      <c r="B69" s="14"/>
      <c r="C69" s="15"/>
    </row>
    <row r="70" spans="1:3" s="12" customFormat="1" ht="15" x14ac:dyDescent="0.2">
      <c r="A70" s="13"/>
      <c r="B70" s="14"/>
      <c r="C70" s="15"/>
    </row>
    <row r="71" spans="1:3" s="12" customFormat="1" ht="15" x14ac:dyDescent="0.2">
      <c r="A71" s="13"/>
      <c r="B71" s="14"/>
      <c r="C71" s="15"/>
    </row>
    <row r="72" spans="1:3" s="12" customFormat="1" ht="15" x14ac:dyDescent="0.2">
      <c r="A72" s="13"/>
      <c r="B72" s="14"/>
      <c r="C72" s="15"/>
    </row>
    <row r="73" spans="1:3" s="12" customFormat="1" ht="15" x14ac:dyDescent="0.2">
      <c r="A73" s="13"/>
      <c r="B73" s="14"/>
      <c r="C73" s="15"/>
    </row>
    <row r="74" spans="1:3" s="12" customFormat="1" ht="15" x14ac:dyDescent="0.2">
      <c r="A74" s="13"/>
      <c r="B74" s="14"/>
      <c r="C74" s="15"/>
    </row>
    <row r="75" spans="1:3" s="12" customFormat="1" ht="15" x14ac:dyDescent="0.2">
      <c r="A75" s="13"/>
      <c r="B75" s="14"/>
      <c r="C75" s="15"/>
    </row>
    <row r="76" spans="1:3" s="12" customFormat="1" ht="15" x14ac:dyDescent="0.2">
      <c r="A76" s="13"/>
      <c r="B76" s="14"/>
      <c r="C76" s="15"/>
    </row>
    <row r="77" spans="1:3" s="12" customFormat="1" ht="15" x14ac:dyDescent="0.2">
      <c r="A77" s="13"/>
      <c r="B77" s="14"/>
      <c r="C77" s="15"/>
    </row>
    <row r="78" spans="1:3" s="12" customFormat="1" ht="15" x14ac:dyDescent="0.2">
      <c r="A78" s="13"/>
      <c r="B78" s="14"/>
      <c r="C78" s="15"/>
    </row>
    <row r="79" spans="1:3" s="12" customFormat="1" ht="15" x14ac:dyDescent="0.2">
      <c r="A79" s="13"/>
      <c r="B79" s="14"/>
      <c r="C79" s="15"/>
    </row>
    <row r="80" spans="1:3" s="12" customFormat="1" ht="15" x14ac:dyDescent="0.2">
      <c r="A80" s="13"/>
      <c r="B80" s="14"/>
      <c r="C80" s="15"/>
    </row>
    <row r="81" spans="1:3" s="12" customFormat="1" ht="15" x14ac:dyDescent="0.2">
      <c r="A81" s="13"/>
      <c r="B81" s="14"/>
      <c r="C81" s="15"/>
    </row>
    <row r="82" spans="1:3" s="12" customFormat="1" ht="15" x14ac:dyDescent="0.2">
      <c r="A82" s="13"/>
      <c r="B82" s="14"/>
      <c r="C82" s="15"/>
    </row>
    <row r="83" spans="1:3" s="12" customFormat="1" ht="15" x14ac:dyDescent="0.2">
      <c r="A83" s="13"/>
      <c r="B83" s="14"/>
      <c r="C83" s="15"/>
    </row>
    <row r="84" spans="1:3" s="12" customFormat="1" ht="15" x14ac:dyDescent="0.2">
      <c r="A84" s="13"/>
      <c r="B84" s="14"/>
      <c r="C84" s="15"/>
    </row>
    <row r="85" spans="1:3" s="12" customFormat="1" ht="15" x14ac:dyDescent="0.2">
      <c r="A85" s="13"/>
      <c r="B85" s="14"/>
      <c r="C85" s="15"/>
    </row>
    <row r="86" spans="1:3" s="12" customFormat="1" ht="15" x14ac:dyDescent="0.2">
      <c r="A86" s="13"/>
      <c r="B86" s="14"/>
      <c r="C86" s="15"/>
    </row>
    <row r="87" spans="1:3" s="12" customFormat="1" ht="15" x14ac:dyDescent="0.2">
      <c r="A87" s="13"/>
      <c r="B87" s="14"/>
      <c r="C87" s="15"/>
    </row>
    <row r="88" spans="1:3" s="12" customFormat="1" ht="15" x14ac:dyDescent="0.2">
      <c r="A88" s="13"/>
      <c r="B88" s="14"/>
      <c r="C88" s="15"/>
    </row>
    <row r="89" spans="1:3" s="12" customFormat="1" ht="15" x14ac:dyDescent="0.2">
      <c r="A89" s="13"/>
      <c r="B89" s="14"/>
      <c r="C89" s="15"/>
    </row>
    <row r="90" spans="1:3" s="12" customFormat="1" ht="15" x14ac:dyDescent="0.2">
      <c r="A90" s="13"/>
      <c r="B90" s="14"/>
      <c r="C90" s="15"/>
    </row>
    <row r="91" spans="1:3" s="12" customFormat="1" ht="15" x14ac:dyDescent="0.2">
      <c r="A91" s="13"/>
      <c r="B91" s="14"/>
      <c r="C91" s="15"/>
    </row>
    <row r="92" spans="1:3" s="12" customFormat="1" ht="15" x14ac:dyDescent="0.2">
      <c r="A92" s="13"/>
      <c r="B92" s="14"/>
      <c r="C92" s="15"/>
    </row>
    <row r="93" spans="1:3" s="12" customFormat="1" ht="15" x14ac:dyDescent="0.2">
      <c r="A93" s="13"/>
      <c r="B93" s="14"/>
      <c r="C93" s="15"/>
    </row>
    <row r="94" spans="1:3" s="13" customFormat="1" x14ac:dyDescent="0.2">
      <c r="B94" s="14"/>
      <c r="C94" s="15"/>
    </row>
    <row r="95" spans="1:3" s="13" customFormat="1" x14ac:dyDescent="0.2">
      <c r="B95" s="14"/>
      <c r="C95" s="15"/>
    </row>
    <row r="96" spans="1:3" s="13" customFormat="1" x14ac:dyDescent="0.2">
      <c r="B96" s="14"/>
      <c r="C96" s="15"/>
    </row>
    <row r="97" spans="2:3" s="13" customFormat="1" x14ac:dyDescent="0.2">
      <c r="B97" s="14"/>
      <c r="C97" s="15"/>
    </row>
    <row r="98" spans="2:3" s="13" customFormat="1" x14ac:dyDescent="0.2">
      <c r="B98" s="14"/>
      <c r="C98" s="15"/>
    </row>
    <row r="99" spans="2:3" s="13" customFormat="1" x14ac:dyDescent="0.2">
      <c r="B99" s="14"/>
      <c r="C99" s="15"/>
    </row>
    <row r="100" spans="2:3" s="13" customFormat="1" x14ac:dyDescent="0.2">
      <c r="B100" s="14"/>
      <c r="C100" s="15"/>
    </row>
    <row r="101" spans="2:3" s="13" customFormat="1" x14ac:dyDescent="0.2">
      <c r="B101" s="14"/>
      <c r="C101" s="15"/>
    </row>
    <row r="102" spans="2:3" s="13" customFormat="1" x14ac:dyDescent="0.2">
      <c r="B102" s="14"/>
      <c r="C102" s="15"/>
    </row>
    <row r="103" spans="2:3" s="13" customFormat="1" x14ac:dyDescent="0.2">
      <c r="B103" s="14"/>
      <c r="C103" s="15"/>
    </row>
    <row r="104" spans="2:3" s="13" customFormat="1" x14ac:dyDescent="0.2">
      <c r="B104" s="14"/>
      <c r="C104" s="15"/>
    </row>
    <row r="105" spans="2:3" s="13" customFormat="1" x14ac:dyDescent="0.2">
      <c r="B105" s="14"/>
      <c r="C105" s="15"/>
    </row>
    <row r="106" spans="2:3" s="13" customFormat="1" x14ac:dyDescent="0.2">
      <c r="B106" s="14"/>
      <c r="C106" s="15"/>
    </row>
    <row r="107" spans="2:3" s="13" customFormat="1" x14ac:dyDescent="0.2">
      <c r="B107" s="14"/>
      <c r="C107" s="15"/>
    </row>
    <row r="108" spans="2:3" s="13" customFormat="1" x14ac:dyDescent="0.2">
      <c r="B108" s="14"/>
      <c r="C108" s="15"/>
    </row>
    <row r="109" spans="2:3" s="13" customFormat="1" x14ac:dyDescent="0.2">
      <c r="B109" s="14"/>
      <c r="C109" s="15"/>
    </row>
    <row r="110" spans="2:3" s="13" customFormat="1" x14ac:dyDescent="0.2">
      <c r="B110" s="14"/>
      <c r="C110" s="15"/>
    </row>
    <row r="111" spans="2:3" s="13" customFormat="1" x14ac:dyDescent="0.2">
      <c r="B111" s="14"/>
      <c r="C111" s="15"/>
    </row>
    <row r="112" spans="2:3" s="13" customFormat="1" x14ac:dyDescent="0.2">
      <c r="B112" s="14"/>
      <c r="C112" s="15"/>
    </row>
    <row r="113" spans="1:3" s="13" customFormat="1" x14ac:dyDescent="0.2">
      <c r="B113" s="14"/>
      <c r="C113" s="15"/>
    </row>
    <row r="114" spans="1:3" s="13" customFormat="1" x14ac:dyDescent="0.2">
      <c r="B114" s="14"/>
      <c r="C114" s="15"/>
    </row>
    <row r="115" spans="1:3" x14ac:dyDescent="0.2">
      <c r="A115" s="13"/>
      <c r="B115" s="14"/>
      <c r="C115" s="15"/>
    </row>
    <row r="116" spans="1:3" x14ac:dyDescent="0.2">
      <c r="A116" s="13"/>
      <c r="B116" s="14"/>
      <c r="C116" s="15"/>
    </row>
    <row r="117" spans="1:3" x14ac:dyDescent="0.2">
      <c r="A117" s="13"/>
      <c r="B117" s="14"/>
      <c r="C117" s="15"/>
    </row>
    <row r="118" spans="1:3" x14ac:dyDescent="0.2">
      <c r="A118" s="13"/>
      <c r="B118" s="14"/>
      <c r="C118" s="15"/>
    </row>
    <row r="119" spans="1:3" x14ac:dyDescent="0.2">
      <c r="A119" s="13"/>
      <c r="B119" s="14"/>
      <c r="C119" s="15"/>
    </row>
    <row r="120" spans="1:3" x14ac:dyDescent="0.2">
      <c r="A120" s="13"/>
      <c r="B120" s="14"/>
      <c r="C120" s="15"/>
    </row>
    <row r="121" spans="1:3" x14ac:dyDescent="0.2">
      <c r="A121" s="13"/>
      <c r="B121" s="14"/>
      <c r="C121" s="15"/>
    </row>
    <row r="122" spans="1:3" x14ac:dyDescent="0.2">
      <c r="A122" s="13"/>
      <c r="B122" s="14"/>
      <c r="C122" s="15"/>
    </row>
    <row r="123" spans="1:3" x14ac:dyDescent="0.2">
      <c r="A123" s="13"/>
      <c r="B123" s="14"/>
      <c r="C123" s="15"/>
    </row>
    <row r="124" spans="1:3" x14ac:dyDescent="0.2">
      <c r="A124" s="13"/>
      <c r="B124" s="14"/>
      <c r="C124" s="15"/>
    </row>
    <row r="125" spans="1:3" x14ac:dyDescent="0.2">
      <c r="A125" s="13"/>
      <c r="B125" s="14"/>
      <c r="C125" s="15"/>
    </row>
    <row r="126" spans="1:3" x14ac:dyDescent="0.2">
      <c r="A126" s="13"/>
      <c r="B126" s="14"/>
      <c r="C126" s="15"/>
    </row>
    <row r="127" spans="1:3" x14ac:dyDescent="0.2">
      <c r="A127" s="13"/>
      <c r="B127" s="14"/>
      <c r="C127" s="15"/>
    </row>
    <row r="128" spans="1:3" x14ac:dyDescent="0.2">
      <c r="A128" s="13"/>
      <c r="B128" s="14"/>
      <c r="C128" s="15"/>
    </row>
    <row r="129" spans="1:3" x14ac:dyDescent="0.2">
      <c r="A129" s="13"/>
      <c r="B129" s="14"/>
      <c r="C129" s="15"/>
    </row>
    <row r="130" spans="1:3" x14ac:dyDescent="0.2">
      <c r="A130" s="13"/>
      <c r="B130" s="14"/>
      <c r="C130" s="15"/>
    </row>
    <row r="131" spans="1:3" x14ac:dyDescent="0.2">
      <c r="A131" s="13"/>
      <c r="B131" s="14"/>
      <c r="C131" s="15"/>
    </row>
    <row r="132" spans="1:3" x14ac:dyDescent="0.2">
      <c r="A132" s="13"/>
      <c r="B132" s="14"/>
      <c r="C132" s="15"/>
    </row>
    <row r="133" spans="1:3" x14ac:dyDescent="0.2">
      <c r="A133" s="13"/>
      <c r="B133" s="14"/>
      <c r="C133" s="15"/>
    </row>
    <row r="134" spans="1:3" x14ac:dyDescent="0.2">
      <c r="A134" s="13"/>
      <c r="B134" s="14"/>
      <c r="C134" s="15"/>
    </row>
    <row r="135" spans="1:3" x14ac:dyDescent="0.2">
      <c r="A135" s="13"/>
      <c r="B135" s="14"/>
      <c r="C135" s="15"/>
    </row>
    <row r="136" spans="1:3" x14ac:dyDescent="0.2">
      <c r="A136" s="13"/>
      <c r="B136" s="14"/>
      <c r="C136" s="15"/>
    </row>
    <row r="137" spans="1:3" x14ac:dyDescent="0.2">
      <c r="A137" s="13"/>
      <c r="B137" s="14"/>
      <c r="C137" s="15"/>
    </row>
    <row r="138" spans="1:3" x14ac:dyDescent="0.2">
      <c r="A138" s="13"/>
      <c r="B138" s="14"/>
      <c r="C138" s="15"/>
    </row>
    <row r="139" spans="1:3" x14ac:dyDescent="0.2">
      <c r="A139" s="13"/>
      <c r="B139" s="14"/>
      <c r="C139" s="15"/>
    </row>
    <row r="140" spans="1:3" x14ac:dyDescent="0.2">
      <c r="A140" s="13"/>
      <c r="B140" s="14"/>
      <c r="C140" s="15"/>
    </row>
    <row r="141" spans="1:3" x14ac:dyDescent="0.2">
      <c r="A141" s="13"/>
      <c r="B141" s="14"/>
      <c r="C141" s="15"/>
    </row>
    <row r="142" spans="1:3" x14ac:dyDescent="0.2">
      <c r="A142" s="13"/>
      <c r="B142" s="14"/>
      <c r="C142" s="15"/>
    </row>
    <row r="143" spans="1:3" x14ac:dyDescent="0.2">
      <c r="A143" s="13"/>
      <c r="B143" s="14"/>
      <c r="C143" s="15"/>
    </row>
    <row r="144" spans="1:3" x14ac:dyDescent="0.2">
      <c r="A144" s="13"/>
      <c r="B144" s="14"/>
      <c r="C144" s="15"/>
    </row>
    <row r="145" spans="1:3" x14ac:dyDescent="0.2">
      <c r="A145" s="13"/>
      <c r="B145" s="14"/>
      <c r="C145" s="15"/>
    </row>
    <row r="146" spans="1:3" x14ac:dyDescent="0.2">
      <c r="A146" s="13"/>
      <c r="B146" s="14"/>
      <c r="C146" s="15"/>
    </row>
    <row r="147" spans="1:3" x14ac:dyDescent="0.2">
      <c r="A147" s="13"/>
      <c r="B147" s="14"/>
      <c r="C147" s="15"/>
    </row>
    <row r="148" spans="1:3" x14ac:dyDescent="0.2">
      <c r="A148" s="13"/>
      <c r="B148" s="14"/>
      <c r="C148" s="15"/>
    </row>
    <row r="149" spans="1:3" x14ac:dyDescent="0.2">
      <c r="A149" s="13"/>
      <c r="B149" s="14"/>
      <c r="C149" s="15"/>
    </row>
    <row r="150" spans="1:3" x14ac:dyDescent="0.2">
      <c r="A150" s="13"/>
      <c r="B150" s="14"/>
      <c r="C150" s="15"/>
    </row>
    <row r="151" spans="1:3" x14ac:dyDescent="0.2">
      <c r="A151" s="13"/>
      <c r="B151" s="14"/>
      <c r="C151" s="15"/>
    </row>
    <row r="152" spans="1:3" x14ac:dyDescent="0.2">
      <c r="A152" s="13"/>
      <c r="B152" s="14"/>
      <c r="C152" s="15"/>
    </row>
    <row r="153" spans="1:3" x14ac:dyDescent="0.2">
      <c r="A153" s="13"/>
      <c r="B153" s="14"/>
      <c r="C153" s="15"/>
    </row>
    <row r="154" spans="1:3" x14ac:dyDescent="0.2">
      <c r="A154" s="13"/>
      <c r="B154" s="14"/>
      <c r="C154" s="15"/>
    </row>
    <row r="155" spans="1:3" x14ac:dyDescent="0.2">
      <c r="A155" s="13"/>
      <c r="B155" s="14"/>
      <c r="C155" s="15"/>
    </row>
    <row r="156" spans="1:3" x14ac:dyDescent="0.2">
      <c r="A156" s="13"/>
      <c r="B156" s="14"/>
      <c r="C156" s="15"/>
    </row>
    <row r="157" spans="1:3" x14ac:dyDescent="0.2">
      <c r="A157" s="13"/>
      <c r="B157" s="14"/>
      <c r="C157" s="15"/>
    </row>
    <row r="158" spans="1:3" x14ac:dyDescent="0.2">
      <c r="A158" s="13"/>
      <c r="B158" s="14"/>
      <c r="C158" s="15"/>
    </row>
    <row r="159" spans="1:3" x14ac:dyDescent="0.2">
      <c r="A159" s="13"/>
      <c r="B159" s="14"/>
      <c r="C159" s="15"/>
    </row>
    <row r="160" spans="1:3" x14ac:dyDescent="0.2">
      <c r="A160" s="13"/>
      <c r="B160" s="14"/>
      <c r="C160" s="15"/>
    </row>
    <row r="161" spans="1:3" x14ac:dyDescent="0.2">
      <c r="A161" s="13"/>
      <c r="B161" s="14"/>
      <c r="C161" s="15"/>
    </row>
    <row r="162" spans="1:3" x14ac:dyDescent="0.2">
      <c r="A162" s="13"/>
      <c r="B162" s="14"/>
      <c r="C162" s="15"/>
    </row>
    <row r="163" spans="1:3" x14ac:dyDescent="0.2">
      <c r="A163" s="13"/>
      <c r="B163" s="14"/>
      <c r="C163" s="15"/>
    </row>
    <row r="164" spans="1:3" x14ac:dyDescent="0.2">
      <c r="A164" s="13"/>
      <c r="B164" s="14"/>
      <c r="C164" s="15"/>
    </row>
    <row r="165" spans="1:3" x14ac:dyDescent="0.2">
      <c r="A165" s="13"/>
      <c r="B165" s="14"/>
      <c r="C165" s="15"/>
    </row>
    <row r="166" spans="1:3" x14ac:dyDescent="0.2">
      <c r="A166" s="13"/>
      <c r="B166" s="14"/>
      <c r="C166" s="15"/>
    </row>
    <row r="167" spans="1:3" x14ac:dyDescent="0.2">
      <c r="A167" s="13"/>
      <c r="B167" s="14"/>
      <c r="C167" s="15"/>
    </row>
    <row r="168" spans="1:3" x14ac:dyDescent="0.2">
      <c r="A168" s="13"/>
      <c r="B168" s="14"/>
      <c r="C168" s="15"/>
    </row>
    <row r="169" spans="1:3" x14ac:dyDescent="0.2">
      <c r="A169" s="13"/>
      <c r="B169" s="14"/>
      <c r="C169" s="15"/>
    </row>
    <row r="170" spans="1:3" x14ac:dyDescent="0.2">
      <c r="A170" s="13"/>
      <c r="B170" s="14"/>
      <c r="C170" s="15"/>
    </row>
    <row r="171" spans="1:3" x14ac:dyDescent="0.2">
      <c r="A171" s="13"/>
      <c r="B171" s="14"/>
      <c r="C171" s="15"/>
    </row>
    <row r="172" spans="1:3" x14ac:dyDescent="0.2">
      <c r="A172" s="13"/>
      <c r="B172" s="14"/>
      <c r="C172" s="15"/>
    </row>
    <row r="173" spans="1:3" x14ac:dyDescent="0.2">
      <c r="A173" s="13"/>
      <c r="B173" s="14"/>
      <c r="C173" s="15"/>
    </row>
    <row r="174" spans="1:3" x14ac:dyDescent="0.2">
      <c r="A174" s="13"/>
      <c r="B174" s="14"/>
      <c r="C174" s="15"/>
    </row>
    <row r="175" spans="1:3" x14ac:dyDescent="0.2">
      <c r="A175" s="13"/>
      <c r="B175" s="14"/>
      <c r="C175" s="15"/>
    </row>
    <row r="176" spans="1:3" x14ac:dyDescent="0.2">
      <c r="A176" s="13"/>
      <c r="B176" s="14"/>
      <c r="C176" s="15"/>
    </row>
    <row r="177" spans="1:3" x14ac:dyDescent="0.2">
      <c r="A177" s="13"/>
      <c r="B177" s="14"/>
      <c r="C177" s="15"/>
    </row>
    <row r="178" spans="1:3" x14ac:dyDescent="0.2">
      <c r="A178" s="13"/>
      <c r="B178" s="14"/>
      <c r="C178" s="15"/>
    </row>
    <row r="179" spans="1:3" x14ac:dyDescent="0.2">
      <c r="A179" s="13"/>
      <c r="B179" s="14"/>
      <c r="C179" s="15"/>
    </row>
    <row r="180" spans="1:3" x14ac:dyDescent="0.2">
      <c r="A180" s="13"/>
      <c r="B180" s="14"/>
      <c r="C180" s="15"/>
    </row>
    <row r="181" spans="1:3" x14ac:dyDescent="0.2">
      <c r="A181" s="13"/>
      <c r="B181" s="14"/>
      <c r="C181" s="15"/>
    </row>
    <row r="182" spans="1:3" x14ac:dyDescent="0.2">
      <c r="A182" s="13"/>
      <c r="B182" s="14"/>
      <c r="C182" s="15"/>
    </row>
    <row r="183" spans="1:3" x14ac:dyDescent="0.2">
      <c r="A183" s="13"/>
      <c r="B183" s="14"/>
      <c r="C183" s="15"/>
    </row>
    <row r="184" spans="1:3" x14ac:dyDescent="0.2">
      <c r="A184" s="13"/>
      <c r="B184" s="14"/>
      <c r="C184" s="15"/>
    </row>
    <row r="185" spans="1:3" x14ac:dyDescent="0.2">
      <c r="A185" s="13"/>
      <c r="B185" s="14"/>
      <c r="C185" s="15"/>
    </row>
    <row r="186" spans="1:3" x14ac:dyDescent="0.2">
      <c r="A186" s="13"/>
      <c r="B186" s="14"/>
      <c r="C186" s="15"/>
    </row>
    <row r="187" spans="1:3" x14ac:dyDescent="0.2">
      <c r="A187" s="13"/>
      <c r="B187" s="14"/>
      <c r="C187" s="15"/>
    </row>
    <row r="188" spans="1:3" x14ac:dyDescent="0.2">
      <c r="A188" s="13"/>
      <c r="B188" s="14"/>
      <c r="C188" s="15"/>
    </row>
    <row r="189" spans="1:3" x14ac:dyDescent="0.2">
      <c r="A189" s="13"/>
      <c r="B189" s="14"/>
      <c r="C189" s="15"/>
    </row>
    <row r="190" spans="1:3" x14ac:dyDescent="0.2">
      <c r="A190" s="13"/>
      <c r="B190" s="14"/>
      <c r="C190" s="15"/>
    </row>
    <row r="191" spans="1:3" x14ac:dyDescent="0.2">
      <c r="A191" s="13"/>
      <c r="B191" s="14"/>
      <c r="C191" s="15"/>
    </row>
    <row r="192" spans="1:3" x14ac:dyDescent="0.2">
      <c r="A192" s="13"/>
      <c r="B192" s="14"/>
      <c r="C192" s="15"/>
    </row>
    <row r="193" spans="1:3" x14ac:dyDescent="0.2">
      <c r="A193" s="13"/>
      <c r="B193" s="14"/>
      <c r="C193" s="15"/>
    </row>
    <row r="194" spans="1:3" x14ac:dyDescent="0.2">
      <c r="A194" s="13"/>
      <c r="B194" s="14"/>
      <c r="C194" s="15"/>
    </row>
    <row r="195" spans="1:3" x14ac:dyDescent="0.2">
      <c r="A195" s="13"/>
      <c r="B195" s="14"/>
      <c r="C195" s="15"/>
    </row>
    <row r="196" spans="1:3" x14ac:dyDescent="0.2">
      <c r="A196" s="13"/>
      <c r="B196" s="14"/>
      <c r="C196" s="15"/>
    </row>
    <row r="197" spans="1:3" x14ac:dyDescent="0.2">
      <c r="A197" s="13"/>
      <c r="B197" s="14"/>
      <c r="C197" s="15"/>
    </row>
    <row r="198" spans="1:3" x14ac:dyDescent="0.2">
      <c r="A198" s="13"/>
      <c r="B198" s="14"/>
      <c r="C198" s="15"/>
    </row>
    <row r="199" spans="1:3" x14ac:dyDescent="0.2">
      <c r="A199" s="13"/>
      <c r="B199" s="14"/>
      <c r="C199" s="15"/>
    </row>
    <row r="200" spans="1:3" x14ac:dyDescent="0.2">
      <c r="A200" s="13"/>
      <c r="B200" s="14"/>
      <c r="C200" s="15"/>
    </row>
    <row r="201" spans="1:3" x14ac:dyDescent="0.2">
      <c r="A201" s="13"/>
      <c r="B201" s="14"/>
      <c r="C201" s="15"/>
    </row>
    <row r="202" spans="1:3" x14ac:dyDescent="0.2">
      <c r="A202" s="13"/>
      <c r="B202" s="14"/>
      <c r="C202" s="15"/>
    </row>
    <row r="203" spans="1:3" x14ac:dyDescent="0.2">
      <c r="A203" s="13"/>
      <c r="B203" s="14"/>
      <c r="C203" s="15"/>
    </row>
    <row r="204" spans="1:3" x14ac:dyDescent="0.2">
      <c r="A204" s="13"/>
      <c r="B204" s="14"/>
      <c r="C204" s="15"/>
    </row>
    <row r="205" spans="1:3" x14ac:dyDescent="0.2">
      <c r="A205" s="13"/>
      <c r="B205" s="14"/>
      <c r="C205" s="15"/>
    </row>
    <row r="206" spans="1:3" x14ac:dyDescent="0.2">
      <c r="A206" s="13"/>
      <c r="B206" s="14"/>
      <c r="C206" s="15"/>
    </row>
    <row r="207" spans="1:3" x14ac:dyDescent="0.2">
      <c r="A207" s="13"/>
      <c r="B207" s="14"/>
      <c r="C207" s="15"/>
    </row>
    <row r="208" spans="1:3" x14ac:dyDescent="0.2">
      <c r="A208" s="13"/>
      <c r="B208" s="14"/>
      <c r="C208" s="15"/>
    </row>
    <row r="209" spans="1:3" x14ac:dyDescent="0.2">
      <c r="A209" s="13"/>
      <c r="B209" s="14"/>
      <c r="C209" s="15"/>
    </row>
    <row r="210" spans="1:3" x14ac:dyDescent="0.2">
      <c r="A210" s="13"/>
      <c r="B210" s="14"/>
      <c r="C210" s="15"/>
    </row>
    <row r="211" spans="1:3" x14ac:dyDescent="0.2">
      <c r="A211" s="13"/>
      <c r="B211" s="14"/>
      <c r="C211" s="15"/>
    </row>
    <row r="212" spans="1:3" x14ac:dyDescent="0.2">
      <c r="A212" s="13"/>
      <c r="B212" s="14"/>
      <c r="C212" s="15"/>
    </row>
    <row r="213" spans="1:3" x14ac:dyDescent="0.2">
      <c r="A213" s="13"/>
      <c r="B213" s="14"/>
      <c r="C213" s="15"/>
    </row>
    <row r="214" spans="1:3" x14ac:dyDescent="0.2">
      <c r="A214" s="13"/>
      <c r="B214" s="14"/>
      <c r="C214" s="15"/>
    </row>
    <row r="215" spans="1:3" x14ac:dyDescent="0.2">
      <c r="A215" s="13"/>
      <c r="B215" s="14"/>
      <c r="C215" s="15"/>
    </row>
    <row r="216" spans="1:3" x14ac:dyDescent="0.2">
      <c r="A216" s="13"/>
      <c r="B216" s="14"/>
      <c r="C216" s="15"/>
    </row>
    <row r="217" spans="1:3" x14ac:dyDescent="0.2">
      <c r="A217" s="13"/>
      <c r="B217" s="14"/>
      <c r="C217" s="15"/>
    </row>
    <row r="218" spans="1:3" x14ac:dyDescent="0.2">
      <c r="A218" s="13"/>
      <c r="B218" s="14"/>
      <c r="C218" s="15"/>
    </row>
    <row r="219" spans="1:3" x14ac:dyDescent="0.2">
      <c r="A219" s="13"/>
      <c r="B219" s="14"/>
      <c r="C219" s="15"/>
    </row>
    <row r="220" spans="1:3" x14ac:dyDescent="0.2">
      <c r="A220" s="13"/>
      <c r="B220" s="14"/>
      <c r="C220" s="15"/>
    </row>
    <row r="221" spans="1:3" x14ac:dyDescent="0.2">
      <c r="A221" s="13"/>
      <c r="B221" s="14"/>
      <c r="C221" s="15"/>
    </row>
    <row r="222" spans="1:3" x14ac:dyDescent="0.2">
      <c r="A222" s="13"/>
      <c r="B222" s="14"/>
      <c r="C222" s="15"/>
    </row>
    <row r="223" spans="1:3" x14ac:dyDescent="0.2">
      <c r="A223" s="13"/>
      <c r="B223" s="14"/>
      <c r="C223" s="15"/>
    </row>
    <row r="224" spans="1:3" x14ac:dyDescent="0.2">
      <c r="A224" s="13"/>
      <c r="B224" s="14"/>
      <c r="C224" s="15"/>
    </row>
    <row r="225" spans="1:3" x14ac:dyDescent="0.2">
      <c r="A225" s="13"/>
      <c r="B225" s="14"/>
      <c r="C225" s="15"/>
    </row>
    <row r="226" spans="1:3" x14ac:dyDescent="0.2">
      <c r="A226" s="13"/>
      <c r="B226" s="14"/>
      <c r="C226" s="15"/>
    </row>
    <row r="227" spans="1:3" x14ac:dyDescent="0.2">
      <c r="A227" s="13"/>
      <c r="B227" s="14"/>
      <c r="C227" s="15"/>
    </row>
    <row r="228" spans="1:3" x14ac:dyDescent="0.2">
      <c r="A228" s="13"/>
      <c r="B228" s="14"/>
      <c r="C228" s="15"/>
    </row>
    <row r="229" spans="1:3" x14ac:dyDescent="0.2">
      <c r="A229" s="13"/>
      <c r="B229" s="14"/>
      <c r="C229" s="15"/>
    </row>
    <row r="230" spans="1:3" x14ac:dyDescent="0.2">
      <c r="A230" s="13"/>
      <c r="B230" s="14"/>
      <c r="C230" s="15"/>
    </row>
    <row r="231" spans="1:3" x14ac:dyDescent="0.2">
      <c r="A231" s="13"/>
      <c r="B231" s="14"/>
      <c r="C231" s="15"/>
    </row>
    <row r="232" spans="1:3" x14ac:dyDescent="0.2">
      <c r="A232" s="13"/>
      <c r="B232" s="14"/>
      <c r="C232" s="15"/>
    </row>
    <row r="233" spans="1:3" x14ac:dyDescent="0.2">
      <c r="A233" s="13"/>
      <c r="B233" s="14"/>
      <c r="C233" s="15"/>
    </row>
    <row r="234" spans="1:3" x14ac:dyDescent="0.2">
      <c r="A234" s="13"/>
      <c r="B234" s="14"/>
      <c r="C234" s="15"/>
    </row>
    <row r="235" spans="1:3" x14ac:dyDescent="0.2">
      <c r="A235" s="13"/>
      <c r="B235" s="14"/>
      <c r="C235" s="15"/>
    </row>
    <row r="236" spans="1:3" x14ac:dyDescent="0.2">
      <c r="A236" s="13"/>
      <c r="B236" s="14"/>
      <c r="C236" s="15"/>
    </row>
    <row r="237" spans="1:3" x14ac:dyDescent="0.2">
      <c r="A237" s="13"/>
      <c r="B237" s="14"/>
      <c r="C237" s="15"/>
    </row>
    <row r="238" spans="1:3" x14ac:dyDescent="0.2">
      <c r="A238" s="13"/>
      <c r="B238" s="14"/>
      <c r="C238" s="15"/>
    </row>
    <row r="239" spans="1:3" x14ac:dyDescent="0.2">
      <c r="A239" s="13"/>
      <c r="B239" s="14"/>
      <c r="C239" s="15"/>
    </row>
    <row r="240" spans="1:3" x14ac:dyDescent="0.2">
      <c r="A240" s="13"/>
      <c r="B240" s="14"/>
      <c r="C240" s="15"/>
    </row>
    <row r="241" spans="1:3" x14ac:dyDescent="0.2">
      <c r="A241" s="13"/>
      <c r="B241" s="14"/>
      <c r="C241" s="15"/>
    </row>
    <row r="242" spans="1:3" x14ac:dyDescent="0.2">
      <c r="A242" s="13"/>
      <c r="B242" s="14"/>
      <c r="C242" s="15"/>
    </row>
    <row r="243" spans="1:3" x14ac:dyDescent="0.2">
      <c r="A243" s="13"/>
      <c r="B243" s="14"/>
      <c r="C243" s="15"/>
    </row>
    <row r="244" spans="1:3" x14ac:dyDescent="0.2">
      <c r="A244" s="13"/>
      <c r="B244" s="14"/>
      <c r="C244" s="15"/>
    </row>
    <row r="245" spans="1:3" x14ac:dyDescent="0.2">
      <c r="A245" s="13"/>
      <c r="B245" s="14"/>
      <c r="C245" s="15"/>
    </row>
    <row r="246" spans="1:3" x14ac:dyDescent="0.2">
      <c r="A246" s="13"/>
      <c r="B246" s="14"/>
      <c r="C246" s="15"/>
    </row>
    <row r="247" spans="1:3" x14ac:dyDescent="0.2">
      <c r="A247" s="13"/>
      <c r="B247" s="14"/>
      <c r="C247" s="15"/>
    </row>
    <row r="248" spans="1:3" x14ac:dyDescent="0.2">
      <c r="A248" s="13"/>
      <c r="B248" s="14"/>
      <c r="C248" s="15"/>
    </row>
    <row r="249" spans="1:3" x14ac:dyDescent="0.2">
      <c r="A249" s="13"/>
      <c r="B249" s="14"/>
      <c r="C249" s="15"/>
    </row>
    <row r="250" spans="1:3" x14ac:dyDescent="0.2">
      <c r="A250" s="13"/>
      <c r="B250" s="14"/>
      <c r="C250" s="15"/>
    </row>
    <row r="251" spans="1:3" x14ac:dyDescent="0.2">
      <c r="A251" s="13"/>
      <c r="B251" s="14"/>
      <c r="C251" s="15"/>
    </row>
    <row r="252" spans="1:3" x14ac:dyDescent="0.2">
      <c r="A252" s="13"/>
      <c r="B252" s="14"/>
      <c r="C252" s="15"/>
    </row>
    <row r="253" spans="1:3" x14ac:dyDescent="0.2">
      <c r="A253" s="13"/>
      <c r="B253" s="14"/>
      <c r="C253" s="15"/>
    </row>
    <row r="254" spans="1:3" x14ac:dyDescent="0.2">
      <c r="A254" s="13"/>
      <c r="B254" s="14"/>
      <c r="C254" s="15"/>
    </row>
    <row r="255" spans="1:3" x14ac:dyDescent="0.2">
      <c r="A255" s="13"/>
      <c r="B255" s="14"/>
      <c r="C255" s="15"/>
    </row>
    <row r="256" spans="1:3" x14ac:dyDescent="0.2">
      <c r="A256" s="13"/>
      <c r="B256" s="14"/>
      <c r="C256" s="15"/>
    </row>
    <row r="257" spans="1:3" x14ac:dyDescent="0.2">
      <c r="A257" s="13"/>
      <c r="B257" s="14"/>
      <c r="C257" s="15"/>
    </row>
    <row r="258" spans="1:3" x14ac:dyDescent="0.2">
      <c r="A258" s="13"/>
      <c r="B258" s="14"/>
      <c r="C258" s="15"/>
    </row>
    <row r="259" spans="1:3" x14ac:dyDescent="0.2">
      <c r="A259" s="13"/>
      <c r="B259" s="14"/>
      <c r="C259" s="15"/>
    </row>
    <row r="260" spans="1:3" x14ac:dyDescent="0.2">
      <c r="A260" s="13"/>
      <c r="B260" s="14"/>
      <c r="C260" s="15"/>
    </row>
    <row r="261" spans="1:3" x14ac:dyDescent="0.2">
      <c r="A261" s="13"/>
      <c r="B261" s="14"/>
      <c r="C261" s="15"/>
    </row>
    <row r="262" spans="1:3" x14ac:dyDescent="0.2">
      <c r="A262" s="13"/>
      <c r="B262" s="14"/>
      <c r="C262" s="15"/>
    </row>
    <row r="263" spans="1:3" x14ac:dyDescent="0.2">
      <c r="A263" s="13"/>
      <c r="B263" s="14"/>
      <c r="C263" s="15"/>
    </row>
    <row r="264" spans="1:3" x14ac:dyDescent="0.2">
      <c r="A264" s="13"/>
      <c r="B264" s="14"/>
      <c r="C264" s="15"/>
    </row>
    <row r="265" spans="1:3" x14ac:dyDescent="0.2">
      <c r="A265" s="13"/>
      <c r="B265" s="14"/>
      <c r="C265" s="15"/>
    </row>
    <row r="266" spans="1:3" x14ac:dyDescent="0.2">
      <c r="A266" s="13"/>
      <c r="B266" s="14"/>
      <c r="C266" s="15"/>
    </row>
    <row r="267" spans="1:3" x14ac:dyDescent="0.2">
      <c r="A267" s="13"/>
      <c r="B267" s="14"/>
      <c r="C267" s="15"/>
    </row>
    <row r="268" spans="1:3" x14ac:dyDescent="0.2">
      <c r="A268" s="13"/>
      <c r="B268" s="14"/>
      <c r="C268" s="15"/>
    </row>
    <row r="269" spans="1:3" x14ac:dyDescent="0.2">
      <c r="A269" s="13"/>
      <c r="B269" s="14"/>
      <c r="C269" s="15"/>
    </row>
    <row r="270" spans="1:3" x14ac:dyDescent="0.2">
      <c r="A270" s="13"/>
      <c r="B270" s="14"/>
      <c r="C270" s="15"/>
    </row>
    <row r="271" spans="1:3" x14ac:dyDescent="0.2">
      <c r="A271" s="13"/>
      <c r="B271" s="14"/>
      <c r="C271" s="15"/>
    </row>
    <row r="272" spans="1:3" x14ac:dyDescent="0.2">
      <c r="A272" s="13"/>
      <c r="B272" s="14"/>
      <c r="C272" s="15"/>
    </row>
    <row r="273" spans="1:3" x14ac:dyDescent="0.2">
      <c r="A273" s="13"/>
      <c r="B273" s="14"/>
      <c r="C273" s="15"/>
    </row>
    <row r="274" spans="1:3" x14ac:dyDescent="0.2">
      <c r="A274" s="13"/>
      <c r="B274" s="14"/>
      <c r="C274" s="15"/>
    </row>
    <row r="275" spans="1:3" x14ac:dyDescent="0.2">
      <c r="A275" s="13"/>
      <c r="B275" s="14"/>
      <c r="C275" s="15"/>
    </row>
    <row r="276" spans="1:3" x14ac:dyDescent="0.2">
      <c r="A276" s="13"/>
      <c r="B276" s="14"/>
      <c r="C276" s="15"/>
    </row>
    <row r="277" spans="1:3" x14ac:dyDescent="0.2">
      <c r="A277" s="13"/>
      <c r="B277" s="14"/>
      <c r="C277" s="15"/>
    </row>
    <row r="278" spans="1:3" x14ac:dyDescent="0.2">
      <c r="A278" s="13"/>
      <c r="B278" s="14"/>
      <c r="C278" s="15"/>
    </row>
    <row r="279" spans="1:3" x14ac:dyDescent="0.2">
      <c r="A279" s="13"/>
      <c r="B279" s="14"/>
      <c r="C279" s="15"/>
    </row>
    <row r="280" spans="1:3" x14ac:dyDescent="0.2">
      <c r="A280" s="13"/>
      <c r="B280" s="14"/>
      <c r="C280" s="15"/>
    </row>
    <row r="281" spans="1:3" x14ac:dyDescent="0.2">
      <c r="A281" s="13"/>
      <c r="B281" s="14"/>
      <c r="C281" s="15"/>
    </row>
    <row r="282" spans="1:3" x14ac:dyDescent="0.2">
      <c r="A282" s="13"/>
      <c r="B282" s="14"/>
      <c r="C282" s="15"/>
    </row>
    <row r="283" spans="1:3" x14ac:dyDescent="0.2">
      <c r="A283" s="13"/>
      <c r="B283" s="14"/>
      <c r="C283" s="15"/>
    </row>
    <row r="284" spans="1:3" x14ac:dyDescent="0.2">
      <c r="A284" s="13"/>
      <c r="B284" s="14"/>
      <c r="C284" s="15"/>
    </row>
    <row r="285" spans="1:3" x14ac:dyDescent="0.2">
      <c r="A285" s="13"/>
      <c r="B285" s="14"/>
      <c r="C285" s="15"/>
    </row>
    <row r="286" spans="1:3" x14ac:dyDescent="0.2">
      <c r="A286" s="13"/>
      <c r="B286" s="14"/>
      <c r="C286" s="15"/>
    </row>
    <row r="287" spans="1:3" x14ac:dyDescent="0.2">
      <c r="A287" s="13"/>
      <c r="B287" s="14"/>
      <c r="C287" s="15"/>
    </row>
    <row r="288" spans="1:3" x14ac:dyDescent="0.2">
      <c r="A288" s="13"/>
      <c r="B288" s="14"/>
      <c r="C288" s="15"/>
    </row>
    <row r="289" spans="1:3" x14ac:dyDescent="0.2">
      <c r="A289" s="13"/>
      <c r="B289" s="14"/>
      <c r="C289" s="15"/>
    </row>
    <row r="290" spans="1:3" x14ac:dyDescent="0.2">
      <c r="A290" s="13"/>
      <c r="B290" s="14"/>
      <c r="C290" s="15"/>
    </row>
    <row r="291" spans="1:3" x14ac:dyDescent="0.2">
      <c r="A291" s="13"/>
      <c r="B291" s="14"/>
      <c r="C291" s="15"/>
    </row>
    <row r="292" spans="1:3" x14ac:dyDescent="0.2">
      <c r="A292" s="13"/>
      <c r="B292" s="14"/>
      <c r="C292" s="15"/>
    </row>
    <row r="293" spans="1:3" x14ac:dyDescent="0.2">
      <c r="A293" s="13"/>
      <c r="B293" s="14"/>
      <c r="C293" s="15"/>
    </row>
    <row r="294" spans="1:3" x14ac:dyDescent="0.2">
      <c r="A294" s="13"/>
      <c r="B294" s="14"/>
      <c r="C294" s="15"/>
    </row>
    <row r="295" spans="1:3" x14ac:dyDescent="0.2">
      <c r="A295" s="13"/>
      <c r="B295" s="14"/>
      <c r="C295" s="15"/>
    </row>
    <row r="296" spans="1:3" x14ac:dyDescent="0.2">
      <c r="A296" s="13"/>
      <c r="B296" s="14"/>
      <c r="C296" s="15"/>
    </row>
    <row r="297" spans="1:3" x14ac:dyDescent="0.2">
      <c r="A297" s="13"/>
      <c r="B297" s="14"/>
      <c r="C297" s="15"/>
    </row>
    <row r="298" spans="1:3" x14ac:dyDescent="0.2">
      <c r="A298" s="13"/>
      <c r="B298" s="14"/>
      <c r="C298" s="15"/>
    </row>
    <row r="299" spans="1:3" x14ac:dyDescent="0.2">
      <c r="A299" s="13"/>
      <c r="B299" s="14"/>
      <c r="C299" s="15"/>
    </row>
    <row r="300" spans="1:3" x14ac:dyDescent="0.2">
      <c r="A300" s="13"/>
      <c r="B300" s="14"/>
      <c r="C300" s="15"/>
    </row>
    <row r="301" spans="1:3" x14ac:dyDescent="0.2">
      <c r="A301" s="13"/>
      <c r="B301" s="14"/>
      <c r="C301" s="15"/>
    </row>
    <row r="302" spans="1:3" x14ac:dyDescent="0.2">
      <c r="A302" s="13"/>
      <c r="B302" s="14"/>
      <c r="C302" s="15"/>
    </row>
    <row r="303" spans="1:3" x14ac:dyDescent="0.2">
      <c r="A303" s="13"/>
      <c r="B303" s="14"/>
      <c r="C303" s="15"/>
    </row>
    <row r="304" spans="1:3" x14ac:dyDescent="0.2">
      <c r="A304" s="13"/>
      <c r="B304" s="14"/>
      <c r="C304" s="15"/>
    </row>
    <row r="305" spans="1:3" x14ac:dyDescent="0.2">
      <c r="A305" s="13"/>
      <c r="B305" s="14"/>
      <c r="C305" s="15"/>
    </row>
    <row r="306" spans="1:3" x14ac:dyDescent="0.2">
      <c r="A306" s="13"/>
      <c r="B306" s="14"/>
      <c r="C306" s="15"/>
    </row>
    <row r="307" spans="1:3" x14ac:dyDescent="0.2">
      <c r="A307" s="13"/>
      <c r="B307" s="14"/>
      <c r="C307" s="15"/>
    </row>
    <row r="308" spans="1:3" x14ac:dyDescent="0.2">
      <c r="A308" s="13"/>
      <c r="B308" s="14"/>
      <c r="C308" s="15"/>
    </row>
    <row r="309" spans="1:3" x14ac:dyDescent="0.2">
      <c r="A309" s="13"/>
      <c r="B309" s="14"/>
      <c r="C309" s="15"/>
    </row>
    <row r="310" spans="1:3" x14ac:dyDescent="0.2">
      <c r="A310" s="13"/>
      <c r="B310" s="14"/>
      <c r="C310" s="15"/>
    </row>
    <row r="311" spans="1:3" x14ac:dyDescent="0.2">
      <c r="A311" s="13"/>
      <c r="B311" s="14"/>
      <c r="C311" s="15"/>
    </row>
    <row r="312" spans="1:3" x14ac:dyDescent="0.2">
      <c r="A312" s="13"/>
      <c r="B312" s="14"/>
      <c r="C312" s="15"/>
    </row>
    <row r="313" spans="1:3" x14ac:dyDescent="0.2">
      <c r="A313" s="13"/>
      <c r="B313" s="14"/>
      <c r="C313" s="15"/>
    </row>
    <row r="314" spans="1:3" x14ac:dyDescent="0.2">
      <c r="A314" s="13"/>
      <c r="B314" s="14"/>
      <c r="C314" s="15"/>
    </row>
    <row r="315" spans="1:3" x14ac:dyDescent="0.2">
      <c r="A315" s="13"/>
      <c r="B315" s="14"/>
      <c r="C315" s="15"/>
    </row>
    <row r="316" spans="1:3" x14ac:dyDescent="0.2">
      <c r="A316" s="13"/>
      <c r="B316" s="14"/>
      <c r="C316" s="15"/>
    </row>
    <row r="317" spans="1:3" x14ac:dyDescent="0.2">
      <c r="A317" s="13"/>
      <c r="B317" s="14"/>
      <c r="C317" s="15"/>
    </row>
    <row r="318" spans="1:3" x14ac:dyDescent="0.2">
      <c r="A318" s="13"/>
      <c r="B318" s="14"/>
      <c r="C318" s="15"/>
    </row>
    <row r="319" spans="1:3" x14ac:dyDescent="0.2">
      <c r="A319" s="13"/>
      <c r="B319" s="14"/>
      <c r="C319" s="15"/>
    </row>
    <row r="320" spans="1:3" x14ac:dyDescent="0.2">
      <c r="A320" s="13"/>
      <c r="B320" s="14"/>
      <c r="C320" s="15"/>
    </row>
    <row r="321" spans="1:3" x14ac:dyDescent="0.2">
      <c r="A321" s="13"/>
      <c r="B321" s="14"/>
      <c r="C321" s="15"/>
    </row>
    <row r="322" spans="1:3" x14ac:dyDescent="0.2">
      <c r="A322" s="13"/>
      <c r="B322" s="14"/>
      <c r="C322" s="15"/>
    </row>
    <row r="323" spans="1:3" x14ac:dyDescent="0.2">
      <c r="A323" s="13"/>
      <c r="B323" s="14"/>
      <c r="C323" s="15"/>
    </row>
    <row r="324" spans="1:3" x14ac:dyDescent="0.2">
      <c r="A324" s="13"/>
      <c r="B324" s="14"/>
      <c r="C324" s="15"/>
    </row>
    <row r="325" spans="1:3" x14ac:dyDescent="0.2">
      <c r="A325" s="13"/>
      <c r="B325" s="14"/>
      <c r="C325" s="15"/>
    </row>
    <row r="326" spans="1:3" x14ac:dyDescent="0.2">
      <c r="A326" s="13"/>
      <c r="B326" s="14"/>
      <c r="C326" s="15"/>
    </row>
    <row r="327" spans="1:3" x14ac:dyDescent="0.2">
      <c r="A327" s="13"/>
      <c r="B327" s="14"/>
      <c r="C327" s="15"/>
    </row>
    <row r="328" spans="1:3" x14ac:dyDescent="0.2">
      <c r="A328" s="13"/>
      <c r="B328" s="14"/>
      <c r="C328" s="15"/>
    </row>
    <row r="329" spans="1:3" x14ac:dyDescent="0.2">
      <c r="A329" s="13"/>
      <c r="B329" s="14"/>
      <c r="C329" s="15"/>
    </row>
    <row r="330" spans="1:3" x14ac:dyDescent="0.2">
      <c r="A330" s="13"/>
      <c r="B330" s="14"/>
      <c r="C330" s="15"/>
    </row>
    <row r="331" spans="1:3" x14ac:dyDescent="0.2">
      <c r="A331" s="13"/>
      <c r="B331" s="14"/>
      <c r="C331" s="15"/>
    </row>
    <row r="332" spans="1:3" x14ac:dyDescent="0.2">
      <c r="A332" s="13"/>
      <c r="B332" s="14"/>
      <c r="C332" s="15"/>
    </row>
    <row r="333" spans="1:3" x14ac:dyDescent="0.2">
      <c r="A333" s="13"/>
      <c r="B333" s="14"/>
      <c r="C333" s="15"/>
    </row>
    <row r="334" spans="1:3" x14ac:dyDescent="0.2">
      <c r="A334" s="13"/>
      <c r="B334" s="14"/>
      <c r="C334" s="15"/>
    </row>
    <row r="335" spans="1:3" x14ac:dyDescent="0.2">
      <c r="A335" s="13"/>
      <c r="B335" s="14"/>
      <c r="C335" s="15"/>
    </row>
    <row r="336" spans="1:3" x14ac:dyDescent="0.2">
      <c r="A336" s="13"/>
      <c r="B336" s="14"/>
      <c r="C336" s="15"/>
    </row>
    <row r="337" spans="1:3" x14ac:dyDescent="0.2">
      <c r="A337" s="13"/>
      <c r="B337" s="14"/>
      <c r="C337" s="15"/>
    </row>
    <row r="338" spans="1:3" x14ac:dyDescent="0.2">
      <c r="A338" s="13"/>
      <c r="B338" s="14"/>
      <c r="C338" s="15"/>
    </row>
    <row r="339" spans="1:3" x14ac:dyDescent="0.2">
      <c r="A339" s="13"/>
      <c r="B339" s="14"/>
      <c r="C339" s="15"/>
    </row>
    <row r="340" spans="1:3" x14ac:dyDescent="0.2">
      <c r="A340" s="13"/>
      <c r="B340" s="14"/>
      <c r="C340" s="15"/>
    </row>
    <row r="341" spans="1:3" x14ac:dyDescent="0.2">
      <c r="A341" s="13"/>
      <c r="B341" s="14"/>
      <c r="C341" s="15"/>
    </row>
    <row r="342" spans="1:3" x14ac:dyDescent="0.2">
      <c r="A342" s="13"/>
      <c r="B342" s="14"/>
      <c r="C342" s="15"/>
    </row>
    <row r="343" spans="1:3" x14ac:dyDescent="0.2">
      <c r="A343" s="13"/>
      <c r="B343" s="14"/>
      <c r="C343" s="15"/>
    </row>
    <row r="344" spans="1:3" x14ac:dyDescent="0.2">
      <c r="A344" s="13"/>
      <c r="B344" s="14"/>
      <c r="C344" s="15"/>
    </row>
    <row r="345" spans="1:3" x14ac:dyDescent="0.2">
      <c r="A345" s="13"/>
      <c r="B345" s="14"/>
      <c r="C345" s="15"/>
    </row>
    <row r="346" spans="1:3" x14ac:dyDescent="0.2">
      <c r="A346" s="13"/>
      <c r="B346" s="14"/>
      <c r="C346" s="15"/>
    </row>
    <row r="347" spans="1:3" x14ac:dyDescent="0.2">
      <c r="A347" s="13"/>
      <c r="B347" s="14"/>
      <c r="C347" s="15"/>
    </row>
    <row r="348" spans="1:3" x14ac:dyDescent="0.2">
      <c r="A348" s="13"/>
      <c r="B348" s="14"/>
      <c r="C348" s="15"/>
    </row>
    <row r="349" spans="1:3" x14ac:dyDescent="0.2">
      <c r="A349" s="13"/>
      <c r="B349" s="14"/>
      <c r="C349" s="15"/>
    </row>
    <row r="350" spans="1:3" x14ac:dyDescent="0.2">
      <c r="A350" s="13"/>
      <c r="B350" s="14"/>
      <c r="C350" s="15"/>
    </row>
    <row r="351" spans="1:3" x14ac:dyDescent="0.2">
      <c r="A351" s="13"/>
      <c r="B351" s="14"/>
      <c r="C351" s="15"/>
    </row>
    <row r="352" spans="1:3" x14ac:dyDescent="0.2">
      <c r="C352" s="15"/>
    </row>
    <row r="353" spans="3:3" x14ac:dyDescent="0.2">
      <c r="C353" s="15"/>
    </row>
    <row r="354" spans="3:3" x14ac:dyDescent="0.2">
      <c r="C354" s="15"/>
    </row>
    <row r="355" spans="3:3" x14ac:dyDescent="0.2">
      <c r="C355" s="15"/>
    </row>
    <row r="356" spans="3:3" x14ac:dyDescent="0.2">
      <c r="C356" s="15"/>
    </row>
    <row r="357" spans="3:3" x14ac:dyDescent="0.2">
      <c r="C357" s="15"/>
    </row>
    <row r="358" spans="3:3" x14ac:dyDescent="0.2">
      <c r="C358" s="15"/>
    </row>
    <row r="359" spans="3:3" x14ac:dyDescent="0.2">
      <c r="C359" s="15"/>
    </row>
    <row r="360" spans="3:3" x14ac:dyDescent="0.2">
      <c r="C360" s="15"/>
    </row>
    <row r="361" spans="3:3" x14ac:dyDescent="0.2">
      <c r="C361" s="15"/>
    </row>
    <row r="362" spans="3:3" x14ac:dyDescent="0.2">
      <c r="C362" s="15"/>
    </row>
    <row r="363" spans="3:3" x14ac:dyDescent="0.2">
      <c r="C363" s="15"/>
    </row>
    <row r="364" spans="3:3" x14ac:dyDescent="0.2">
      <c r="C364" s="15"/>
    </row>
    <row r="365" spans="3:3" x14ac:dyDescent="0.2">
      <c r="C365" s="15"/>
    </row>
    <row r="366" spans="3:3" x14ac:dyDescent="0.2">
      <c r="C366" s="15"/>
    </row>
    <row r="367" spans="3:3" x14ac:dyDescent="0.2">
      <c r="C367" s="15"/>
    </row>
    <row r="368" spans="3:3" x14ac:dyDescent="0.2">
      <c r="C368" s="15"/>
    </row>
    <row r="369" spans="3:3" x14ac:dyDescent="0.2">
      <c r="C369" s="15"/>
    </row>
    <row r="370" spans="3:3" x14ac:dyDescent="0.2">
      <c r="C370" s="15"/>
    </row>
    <row r="371" spans="3:3" x14ac:dyDescent="0.2">
      <c r="C371" s="15"/>
    </row>
    <row r="372" spans="3:3" x14ac:dyDescent="0.2">
      <c r="C372" s="15"/>
    </row>
    <row r="373" spans="3:3" x14ac:dyDescent="0.2">
      <c r="C373" s="15"/>
    </row>
    <row r="374" spans="3:3" x14ac:dyDescent="0.2">
      <c r="C374" s="15"/>
    </row>
    <row r="375" spans="3:3" x14ac:dyDescent="0.2">
      <c r="C375" s="15"/>
    </row>
    <row r="376" spans="3:3" x14ac:dyDescent="0.2">
      <c r="C376" s="15"/>
    </row>
    <row r="377" spans="3:3" x14ac:dyDescent="0.2">
      <c r="C377" s="15"/>
    </row>
    <row r="378" spans="3:3" x14ac:dyDescent="0.2">
      <c r="C378" s="15"/>
    </row>
    <row r="379" spans="3:3" x14ac:dyDescent="0.2">
      <c r="C379" s="15"/>
    </row>
    <row r="380" spans="3:3" x14ac:dyDescent="0.2">
      <c r="C380" s="15"/>
    </row>
    <row r="381" spans="3:3" x14ac:dyDescent="0.2">
      <c r="C381" s="15"/>
    </row>
    <row r="382" spans="3:3" x14ac:dyDescent="0.2">
      <c r="C382" s="15"/>
    </row>
    <row r="383" spans="3:3" x14ac:dyDescent="0.2">
      <c r="C383" s="15"/>
    </row>
    <row r="384" spans="3:3" x14ac:dyDescent="0.2">
      <c r="C384" s="15"/>
    </row>
    <row r="385" spans="3:3" x14ac:dyDescent="0.2">
      <c r="C385" s="15"/>
    </row>
    <row r="386" spans="3:3" x14ac:dyDescent="0.2">
      <c r="C386" s="15"/>
    </row>
    <row r="387" spans="3:3" x14ac:dyDescent="0.2">
      <c r="C387" s="15"/>
    </row>
    <row r="388" spans="3:3" x14ac:dyDescent="0.2">
      <c r="C388" s="15"/>
    </row>
    <row r="389" spans="3:3" x14ac:dyDescent="0.2">
      <c r="C389" s="15"/>
    </row>
    <row r="390" spans="3:3" x14ac:dyDescent="0.2">
      <c r="C390" s="15"/>
    </row>
    <row r="391" spans="3:3" x14ac:dyDescent="0.2">
      <c r="C391" s="15"/>
    </row>
    <row r="392" spans="3:3" x14ac:dyDescent="0.2">
      <c r="C392" s="15"/>
    </row>
    <row r="393" spans="3:3" x14ac:dyDescent="0.2">
      <c r="C393" s="15"/>
    </row>
    <row r="394" spans="3:3" x14ac:dyDescent="0.2">
      <c r="C394" s="15"/>
    </row>
    <row r="395" spans="3:3" x14ac:dyDescent="0.2">
      <c r="C395" s="15"/>
    </row>
    <row r="396" spans="3:3" x14ac:dyDescent="0.2">
      <c r="C396" s="15"/>
    </row>
    <row r="397" spans="3:3" x14ac:dyDescent="0.2">
      <c r="C397" s="15"/>
    </row>
    <row r="398" spans="3:3" x14ac:dyDescent="0.2">
      <c r="C398" s="15"/>
    </row>
    <row r="399" spans="3:3" x14ac:dyDescent="0.2">
      <c r="C399" s="15"/>
    </row>
    <row r="400" spans="3:3" x14ac:dyDescent="0.2">
      <c r="C400" s="15"/>
    </row>
    <row r="401" spans="3:3" x14ac:dyDescent="0.2">
      <c r="C401" s="15"/>
    </row>
    <row r="402" spans="3:3" x14ac:dyDescent="0.2">
      <c r="C402" s="15"/>
    </row>
    <row r="403" spans="3:3" x14ac:dyDescent="0.2">
      <c r="C403" s="15"/>
    </row>
    <row r="404" spans="3:3" x14ac:dyDescent="0.2">
      <c r="C404" s="15"/>
    </row>
    <row r="405" spans="3:3" x14ac:dyDescent="0.2">
      <c r="C405" s="15"/>
    </row>
    <row r="406" spans="3:3" x14ac:dyDescent="0.2">
      <c r="C406" s="15"/>
    </row>
    <row r="407" spans="3:3" x14ac:dyDescent="0.2">
      <c r="C407" s="15"/>
    </row>
    <row r="408" spans="3:3" x14ac:dyDescent="0.2">
      <c r="C408" s="15"/>
    </row>
    <row r="409" spans="3:3" x14ac:dyDescent="0.2">
      <c r="C409" s="15"/>
    </row>
    <row r="410" spans="3:3" x14ac:dyDescent="0.2">
      <c r="C410" s="15"/>
    </row>
    <row r="411" spans="3:3" x14ac:dyDescent="0.2">
      <c r="C411" s="15"/>
    </row>
    <row r="412" spans="3:3" x14ac:dyDescent="0.2">
      <c r="C412" s="15"/>
    </row>
    <row r="413" spans="3:3" x14ac:dyDescent="0.2">
      <c r="C413" s="15"/>
    </row>
    <row r="414" spans="3:3" x14ac:dyDescent="0.2">
      <c r="C414" s="15"/>
    </row>
    <row r="415" spans="3:3" x14ac:dyDescent="0.2">
      <c r="C415" s="15"/>
    </row>
    <row r="416" spans="3:3" x14ac:dyDescent="0.2">
      <c r="C416" s="15"/>
    </row>
    <row r="417" spans="3:3" x14ac:dyDescent="0.2">
      <c r="C417" s="15"/>
    </row>
    <row r="418" spans="3:3" x14ac:dyDescent="0.2">
      <c r="C418" s="15"/>
    </row>
    <row r="419" spans="3:3" x14ac:dyDescent="0.2">
      <c r="C419" s="15"/>
    </row>
    <row r="420" spans="3:3" x14ac:dyDescent="0.2">
      <c r="C420" s="15"/>
    </row>
    <row r="421" spans="3:3" x14ac:dyDescent="0.2">
      <c r="C421" s="15"/>
    </row>
    <row r="422" spans="3:3" x14ac:dyDescent="0.2">
      <c r="C422" s="15"/>
    </row>
    <row r="423" spans="3:3" x14ac:dyDescent="0.2">
      <c r="C423" s="15"/>
    </row>
    <row r="424" spans="3:3" x14ac:dyDescent="0.2">
      <c r="C424" s="15"/>
    </row>
    <row r="425" spans="3:3" x14ac:dyDescent="0.2">
      <c r="C425" s="15"/>
    </row>
    <row r="426" spans="3:3" x14ac:dyDescent="0.2">
      <c r="C426" s="15"/>
    </row>
    <row r="427" spans="3:3" x14ac:dyDescent="0.2">
      <c r="C427" s="15"/>
    </row>
    <row r="428" spans="3:3" x14ac:dyDescent="0.2">
      <c r="C428" s="15"/>
    </row>
    <row r="429" spans="3:3" x14ac:dyDescent="0.2">
      <c r="C429" s="15"/>
    </row>
    <row r="430" spans="3:3" x14ac:dyDescent="0.2">
      <c r="C430" s="15"/>
    </row>
    <row r="431" spans="3:3" x14ac:dyDescent="0.2">
      <c r="C431" s="15"/>
    </row>
    <row r="432" spans="3:3" x14ac:dyDescent="0.2">
      <c r="C432" s="15"/>
    </row>
    <row r="433" spans="3:3" x14ac:dyDescent="0.2">
      <c r="C433" s="15"/>
    </row>
    <row r="434" spans="3:3" x14ac:dyDescent="0.2">
      <c r="C434" s="15"/>
    </row>
    <row r="435" spans="3:3" x14ac:dyDescent="0.2">
      <c r="C435" s="15"/>
    </row>
    <row r="436" spans="3:3" x14ac:dyDescent="0.2">
      <c r="C436" s="15"/>
    </row>
    <row r="437" spans="3:3" x14ac:dyDescent="0.2">
      <c r="C437" s="15"/>
    </row>
    <row r="438" spans="3:3" x14ac:dyDescent="0.2">
      <c r="C438" s="15"/>
    </row>
    <row r="439" spans="3:3" x14ac:dyDescent="0.2">
      <c r="C439" s="15"/>
    </row>
    <row r="440" spans="3:3" x14ac:dyDescent="0.2">
      <c r="C440" s="15"/>
    </row>
    <row r="441" spans="3:3" x14ac:dyDescent="0.2">
      <c r="C441" s="15"/>
    </row>
    <row r="442" spans="3:3" x14ac:dyDescent="0.2">
      <c r="C442" s="15"/>
    </row>
    <row r="443" spans="3:3" x14ac:dyDescent="0.2">
      <c r="C443" s="15"/>
    </row>
  </sheetData>
  <mergeCells count="3">
    <mergeCell ref="C1:C3"/>
    <mergeCell ref="D1:E3"/>
    <mergeCell ref="A4:D4"/>
  </mergeCells>
  <phoneticPr fontId="0" type="noConversion"/>
  <pageMargins left="0.74803149606299213" right="0.74803149606299213" top="0.51181102362204722" bottom="0.39370078740157483" header="0.51181102362204722" footer="0.3543307086614173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activeCell="B5" sqref="B5:I5"/>
    </sheetView>
  </sheetViews>
  <sheetFormatPr defaultRowHeight="12.75" outlineLevelRow="7" x14ac:dyDescent="0.2"/>
  <cols>
    <col min="1" max="1" width="5" style="77" customWidth="1"/>
    <col min="2" max="2" width="48" style="77" customWidth="1"/>
    <col min="3" max="4" width="7.7109375" style="77" customWidth="1"/>
    <col min="5" max="5" width="10.7109375" style="77" customWidth="1"/>
    <col min="6" max="6" width="7.7109375" style="77" customWidth="1"/>
    <col min="7" max="9" width="11.7109375" style="77" customWidth="1"/>
    <col min="10" max="10" width="9.140625" style="77" customWidth="1"/>
    <col min="11" max="16384" width="9.140625" style="77"/>
  </cols>
  <sheetData>
    <row r="1" spans="1:10" ht="15" customHeight="1" x14ac:dyDescent="0.2">
      <c r="B1" s="114"/>
      <c r="C1" s="115"/>
      <c r="D1" s="115"/>
      <c r="E1" s="115"/>
      <c r="F1" s="115"/>
      <c r="G1" s="76"/>
      <c r="H1" s="76"/>
      <c r="I1" s="76"/>
      <c r="J1" s="76"/>
    </row>
    <row r="2" spans="1:10" ht="76.5" customHeight="1" x14ac:dyDescent="0.2">
      <c r="B2" s="114"/>
      <c r="C2" s="115"/>
      <c r="D2" s="115"/>
      <c r="E2" s="115"/>
      <c r="F2" s="115"/>
      <c r="G2" s="130" t="s">
        <v>320</v>
      </c>
      <c r="H2" s="131"/>
      <c r="I2" s="131"/>
      <c r="J2" s="76"/>
    </row>
    <row r="3" spans="1:10" ht="15.95" customHeight="1" x14ac:dyDescent="0.25">
      <c r="B3" s="116"/>
      <c r="C3" s="117"/>
      <c r="D3" s="117"/>
      <c r="E3" s="117"/>
      <c r="F3" s="117"/>
      <c r="G3" s="117"/>
      <c r="H3" s="117"/>
      <c r="I3" s="78"/>
      <c r="J3" s="76"/>
    </row>
    <row r="4" spans="1:10" ht="47.25" customHeight="1" x14ac:dyDescent="0.25">
      <c r="B4" s="132" t="s">
        <v>255</v>
      </c>
      <c r="C4" s="133"/>
      <c r="D4" s="133"/>
      <c r="E4" s="133"/>
      <c r="F4" s="133"/>
      <c r="G4" s="133"/>
      <c r="H4" s="133"/>
      <c r="I4" s="134"/>
      <c r="J4" s="76"/>
    </row>
    <row r="5" spans="1:10" ht="12.75" customHeight="1" x14ac:dyDescent="0.2">
      <c r="B5" s="118" t="s">
        <v>249</v>
      </c>
      <c r="C5" s="119"/>
      <c r="D5" s="119"/>
      <c r="E5" s="119"/>
      <c r="F5" s="119"/>
      <c r="G5" s="119"/>
      <c r="H5" s="119"/>
      <c r="I5" s="119"/>
      <c r="J5" s="76"/>
    </row>
    <row r="6" spans="1:10" x14ac:dyDescent="0.2">
      <c r="A6" s="135" t="s">
        <v>254</v>
      </c>
      <c r="B6" s="120" t="s">
        <v>2</v>
      </c>
      <c r="C6" s="122" t="s">
        <v>250</v>
      </c>
      <c r="D6" s="124" t="s">
        <v>6</v>
      </c>
      <c r="E6" s="124" t="s">
        <v>251</v>
      </c>
      <c r="F6" s="124" t="s">
        <v>252</v>
      </c>
      <c r="G6" s="124" t="s">
        <v>164</v>
      </c>
      <c r="H6" s="124" t="s">
        <v>253</v>
      </c>
      <c r="I6" s="124" t="s">
        <v>31</v>
      </c>
      <c r="J6" s="76"/>
    </row>
    <row r="7" spans="1:10" x14ac:dyDescent="0.2">
      <c r="A7" s="136"/>
      <c r="B7" s="121"/>
      <c r="C7" s="123"/>
      <c r="D7" s="125"/>
      <c r="E7" s="125"/>
      <c r="F7" s="125"/>
      <c r="G7" s="125"/>
      <c r="H7" s="125"/>
      <c r="I7" s="125"/>
      <c r="J7" s="76"/>
    </row>
    <row r="8" spans="1:10" x14ac:dyDescent="0.2">
      <c r="A8" s="88">
        <v>1</v>
      </c>
      <c r="B8" s="84">
        <v>2</v>
      </c>
      <c r="C8" s="89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76"/>
    </row>
    <row r="9" spans="1:10" ht="25.5" x14ac:dyDescent="0.2">
      <c r="A9" s="102" t="s">
        <v>256</v>
      </c>
      <c r="B9" s="85" t="s">
        <v>269</v>
      </c>
      <c r="C9" s="82" t="s">
        <v>173</v>
      </c>
      <c r="D9" s="82"/>
      <c r="E9" s="82"/>
      <c r="F9" s="82"/>
      <c r="G9" s="83">
        <f>G10+G38+G44+G55+G60+G90+G99</f>
        <v>15395.742700000001</v>
      </c>
      <c r="H9" s="83">
        <f>H10+H38+H44+H55+H60+H90+H99</f>
        <v>10541.243200000001</v>
      </c>
      <c r="I9" s="103">
        <f>H9/G9*100</f>
        <v>68.468559168633021</v>
      </c>
      <c r="J9" s="76"/>
    </row>
    <row r="10" spans="1:10" outlineLevel="1" x14ac:dyDescent="0.2">
      <c r="A10" s="87"/>
      <c r="B10" s="85" t="s">
        <v>278</v>
      </c>
      <c r="C10" s="82" t="s">
        <v>173</v>
      </c>
      <c r="D10" s="82" t="s">
        <v>174</v>
      </c>
      <c r="E10" s="82"/>
      <c r="F10" s="82"/>
      <c r="G10" s="83">
        <f>G11+G15+G20+G24+G28</f>
        <v>7038.4305999999997</v>
      </c>
      <c r="H10" s="83">
        <v>7012.0698000000002</v>
      </c>
      <c r="I10" s="103">
        <f t="shared" ref="I10:I71" si="0">H10/G10*100</f>
        <v>99.625473326397511</v>
      </c>
      <c r="J10" s="76"/>
    </row>
    <row r="11" spans="1:10" ht="27.75" customHeight="1" outlineLevel="2" x14ac:dyDescent="0.2">
      <c r="A11" s="87"/>
      <c r="B11" s="86" t="s">
        <v>258</v>
      </c>
      <c r="C11" s="80" t="s">
        <v>173</v>
      </c>
      <c r="D11" s="80" t="s">
        <v>175</v>
      </c>
      <c r="E11" s="80"/>
      <c r="F11" s="80"/>
      <c r="G11" s="81">
        <v>2105.3009999999999</v>
      </c>
      <c r="H11" s="81">
        <v>2105.3006999999998</v>
      </c>
      <c r="I11" s="104">
        <f t="shared" si="0"/>
        <v>99.999985750256144</v>
      </c>
      <c r="J11" s="76"/>
    </row>
    <row r="12" spans="1:10" outlineLevel="3" x14ac:dyDescent="0.2">
      <c r="A12" s="87"/>
      <c r="B12" s="86" t="s">
        <v>279</v>
      </c>
      <c r="C12" s="80" t="s">
        <v>173</v>
      </c>
      <c r="D12" s="80" t="s">
        <v>175</v>
      </c>
      <c r="E12" s="80" t="s">
        <v>176</v>
      </c>
      <c r="F12" s="80"/>
      <c r="G12" s="81">
        <v>2105.3009999999999</v>
      </c>
      <c r="H12" s="81">
        <v>2105.3006999999998</v>
      </c>
      <c r="I12" s="104">
        <f t="shared" si="0"/>
        <v>99.999985750256144</v>
      </c>
      <c r="J12" s="76"/>
    </row>
    <row r="13" spans="1:10" outlineLevel="7" x14ac:dyDescent="0.2">
      <c r="A13" s="87"/>
      <c r="B13" s="86" t="s">
        <v>280</v>
      </c>
      <c r="C13" s="80" t="s">
        <v>173</v>
      </c>
      <c r="D13" s="80" t="s">
        <v>175</v>
      </c>
      <c r="E13" s="80" t="s">
        <v>177</v>
      </c>
      <c r="F13" s="80"/>
      <c r="G13" s="81">
        <v>2105.3009999999999</v>
      </c>
      <c r="H13" s="81">
        <v>2105.3006999999998</v>
      </c>
      <c r="I13" s="104">
        <f t="shared" si="0"/>
        <v>99.999985750256144</v>
      </c>
      <c r="J13" s="76"/>
    </row>
    <row r="14" spans="1:10" ht="63.75" outlineLevel="7" x14ac:dyDescent="0.2">
      <c r="A14" s="87"/>
      <c r="B14" s="86" t="s">
        <v>270</v>
      </c>
      <c r="C14" s="80" t="s">
        <v>173</v>
      </c>
      <c r="D14" s="80" t="s">
        <v>175</v>
      </c>
      <c r="E14" s="80" t="s">
        <v>177</v>
      </c>
      <c r="F14" s="80" t="s">
        <v>178</v>
      </c>
      <c r="G14" s="81">
        <v>2105.3009999999999</v>
      </c>
      <c r="H14" s="81">
        <v>2105.3006999999998</v>
      </c>
      <c r="I14" s="104">
        <f t="shared" si="0"/>
        <v>99.999985750256144</v>
      </c>
      <c r="J14" s="76"/>
    </row>
    <row r="15" spans="1:10" ht="51" outlineLevel="2" x14ac:dyDescent="0.2">
      <c r="A15" s="87"/>
      <c r="B15" s="86" t="s">
        <v>259</v>
      </c>
      <c r="C15" s="80" t="s">
        <v>173</v>
      </c>
      <c r="D15" s="80" t="s">
        <v>179</v>
      </c>
      <c r="E15" s="80"/>
      <c r="F15" s="80"/>
      <c r="G15" s="81">
        <v>2744.5434</v>
      </c>
      <c r="H15" s="81">
        <v>2730.3824</v>
      </c>
      <c r="I15" s="104">
        <f t="shared" si="0"/>
        <v>99.484030749887211</v>
      </c>
      <c r="J15" s="76"/>
    </row>
    <row r="16" spans="1:10" outlineLevel="3" x14ac:dyDescent="0.2">
      <c r="A16" s="87"/>
      <c r="B16" s="86" t="s">
        <v>279</v>
      </c>
      <c r="C16" s="80" t="s">
        <v>173</v>
      </c>
      <c r="D16" s="80" t="s">
        <v>179</v>
      </c>
      <c r="E16" s="80" t="s">
        <v>176</v>
      </c>
      <c r="F16" s="80"/>
      <c r="G16" s="81">
        <v>2744.5434</v>
      </c>
      <c r="H16" s="81">
        <v>2730.3824</v>
      </c>
      <c r="I16" s="104">
        <f t="shared" si="0"/>
        <v>99.484030749887211</v>
      </c>
      <c r="J16" s="76"/>
    </row>
    <row r="17" spans="1:10" ht="38.25" outlineLevel="7" x14ac:dyDescent="0.2">
      <c r="A17" s="87"/>
      <c r="B17" s="86" t="s">
        <v>281</v>
      </c>
      <c r="C17" s="80" t="s">
        <v>173</v>
      </c>
      <c r="D17" s="80" t="s">
        <v>179</v>
      </c>
      <c r="E17" s="80" t="s">
        <v>180</v>
      </c>
      <c r="F17" s="80"/>
      <c r="G17" s="81">
        <v>2744.5434</v>
      </c>
      <c r="H17" s="81">
        <v>2730.3824</v>
      </c>
      <c r="I17" s="104">
        <f t="shared" si="0"/>
        <v>99.484030749887211</v>
      </c>
      <c r="J17" s="76"/>
    </row>
    <row r="18" spans="1:10" ht="63.75" outlineLevel="7" x14ac:dyDescent="0.2">
      <c r="A18" s="87"/>
      <c r="B18" s="86" t="s">
        <v>270</v>
      </c>
      <c r="C18" s="80" t="s">
        <v>173</v>
      </c>
      <c r="D18" s="80" t="s">
        <v>179</v>
      </c>
      <c r="E18" s="80" t="s">
        <v>180</v>
      </c>
      <c r="F18" s="80" t="s">
        <v>178</v>
      </c>
      <c r="G18" s="81">
        <v>1963.7554</v>
      </c>
      <c r="H18" s="81">
        <v>1963.7554</v>
      </c>
      <c r="I18" s="104">
        <f t="shared" si="0"/>
        <v>100</v>
      </c>
      <c r="J18" s="76"/>
    </row>
    <row r="19" spans="1:10" ht="25.5" outlineLevel="7" x14ac:dyDescent="0.2">
      <c r="A19" s="87"/>
      <c r="B19" s="86" t="s">
        <v>271</v>
      </c>
      <c r="C19" s="80" t="s">
        <v>173</v>
      </c>
      <c r="D19" s="80" t="s">
        <v>179</v>
      </c>
      <c r="E19" s="80" t="s">
        <v>180</v>
      </c>
      <c r="F19" s="80" t="s">
        <v>181</v>
      </c>
      <c r="G19" s="81">
        <v>780.78800000000001</v>
      </c>
      <c r="H19" s="81">
        <v>766.62699999999995</v>
      </c>
      <c r="I19" s="104">
        <f t="shared" si="0"/>
        <v>98.186319461876963</v>
      </c>
      <c r="J19" s="76"/>
    </row>
    <row r="20" spans="1:10" outlineLevel="2" x14ac:dyDescent="0.2">
      <c r="A20" s="87"/>
      <c r="B20" s="86" t="s">
        <v>165</v>
      </c>
      <c r="C20" s="80" t="s">
        <v>173</v>
      </c>
      <c r="D20" s="80" t="s">
        <v>182</v>
      </c>
      <c r="E20" s="80"/>
      <c r="F20" s="80"/>
      <c r="G20" s="81">
        <v>77</v>
      </c>
      <c r="H20" s="81">
        <v>77</v>
      </c>
      <c r="I20" s="104">
        <f t="shared" si="0"/>
        <v>100</v>
      </c>
      <c r="J20" s="76"/>
    </row>
    <row r="21" spans="1:10" outlineLevel="3" x14ac:dyDescent="0.2">
      <c r="A21" s="87"/>
      <c r="B21" s="86" t="s">
        <v>279</v>
      </c>
      <c r="C21" s="80" t="s">
        <v>173</v>
      </c>
      <c r="D21" s="80" t="s">
        <v>182</v>
      </c>
      <c r="E21" s="80" t="s">
        <v>176</v>
      </c>
      <c r="F21" s="80"/>
      <c r="G21" s="81">
        <v>77</v>
      </c>
      <c r="H21" s="81">
        <v>77</v>
      </c>
      <c r="I21" s="104">
        <f t="shared" si="0"/>
        <v>100</v>
      </c>
      <c r="J21" s="76"/>
    </row>
    <row r="22" spans="1:10" outlineLevel="7" x14ac:dyDescent="0.2">
      <c r="A22" s="87"/>
      <c r="B22" s="86" t="s">
        <v>282</v>
      </c>
      <c r="C22" s="80" t="s">
        <v>173</v>
      </c>
      <c r="D22" s="80" t="s">
        <v>182</v>
      </c>
      <c r="E22" s="80" t="s">
        <v>183</v>
      </c>
      <c r="F22" s="80"/>
      <c r="G22" s="81">
        <v>77</v>
      </c>
      <c r="H22" s="81">
        <v>77</v>
      </c>
      <c r="I22" s="104">
        <f t="shared" si="0"/>
        <v>100</v>
      </c>
      <c r="J22" s="76"/>
    </row>
    <row r="23" spans="1:10" ht="25.5" outlineLevel="7" x14ac:dyDescent="0.2">
      <c r="A23" s="87"/>
      <c r="B23" s="86" t="s">
        <v>271</v>
      </c>
      <c r="C23" s="80" t="s">
        <v>173</v>
      </c>
      <c r="D23" s="80" t="s">
        <v>182</v>
      </c>
      <c r="E23" s="80" t="s">
        <v>183</v>
      </c>
      <c r="F23" s="80" t="s">
        <v>181</v>
      </c>
      <c r="G23" s="81">
        <v>77</v>
      </c>
      <c r="H23" s="81">
        <v>77</v>
      </c>
      <c r="I23" s="104">
        <f t="shared" si="0"/>
        <v>100</v>
      </c>
      <c r="J23" s="76"/>
    </row>
    <row r="24" spans="1:10" outlineLevel="2" x14ac:dyDescent="0.2">
      <c r="A24" s="87"/>
      <c r="B24" s="86" t="s">
        <v>14</v>
      </c>
      <c r="C24" s="80" t="s">
        <v>173</v>
      </c>
      <c r="D24" s="80" t="s">
        <v>184</v>
      </c>
      <c r="E24" s="80"/>
      <c r="F24" s="80"/>
      <c r="G24" s="81">
        <v>10</v>
      </c>
      <c r="H24" s="81">
        <v>0</v>
      </c>
      <c r="I24" s="104">
        <f t="shared" si="0"/>
        <v>0</v>
      </c>
      <c r="J24" s="76"/>
    </row>
    <row r="25" spans="1:10" outlineLevel="3" x14ac:dyDescent="0.2">
      <c r="A25" s="87"/>
      <c r="B25" s="86" t="s">
        <v>279</v>
      </c>
      <c r="C25" s="80" t="s">
        <v>173</v>
      </c>
      <c r="D25" s="80" t="s">
        <v>184</v>
      </c>
      <c r="E25" s="80" t="s">
        <v>176</v>
      </c>
      <c r="F25" s="80"/>
      <c r="G25" s="81">
        <v>10</v>
      </c>
      <c r="H25" s="81">
        <v>0</v>
      </c>
      <c r="I25" s="104">
        <f t="shared" si="0"/>
        <v>0</v>
      </c>
      <c r="J25" s="76"/>
    </row>
    <row r="26" spans="1:10" outlineLevel="7" x14ac:dyDescent="0.2">
      <c r="A26" s="87"/>
      <c r="B26" s="86" t="s">
        <v>283</v>
      </c>
      <c r="C26" s="80" t="s">
        <v>173</v>
      </c>
      <c r="D26" s="80" t="s">
        <v>184</v>
      </c>
      <c r="E26" s="80" t="s">
        <v>185</v>
      </c>
      <c r="F26" s="80"/>
      <c r="G26" s="81">
        <v>10</v>
      </c>
      <c r="H26" s="81">
        <v>0</v>
      </c>
      <c r="I26" s="104">
        <f t="shared" si="0"/>
        <v>0</v>
      </c>
      <c r="J26" s="76"/>
    </row>
    <row r="27" spans="1:10" outlineLevel="7" x14ac:dyDescent="0.2">
      <c r="A27" s="87"/>
      <c r="B27" s="86" t="s">
        <v>272</v>
      </c>
      <c r="C27" s="80" t="s">
        <v>173</v>
      </c>
      <c r="D27" s="80" t="s">
        <v>184</v>
      </c>
      <c r="E27" s="80" t="s">
        <v>185</v>
      </c>
      <c r="F27" s="80" t="s">
        <v>186</v>
      </c>
      <c r="G27" s="81">
        <v>10</v>
      </c>
      <c r="H27" s="81">
        <v>0</v>
      </c>
      <c r="I27" s="104">
        <f t="shared" si="0"/>
        <v>0</v>
      </c>
      <c r="J27" s="76"/>
    </row>
    <row r="28" spans="1:10" outlineLevel="2" x14ac:dyDescent="0.2">
      <c r="A28" s="87"/>
      <c r="B28" s="86" t="s">
        <v>15</v>
      </c>
      <c r="C28" s="80" t="s">
        <v>173</v>
      </c>
      <c r="D28" s="80" t="s">
        <v>187</v>
      </c>
      <c r="E28" s="80"/>
      <c r="F28" s="80"/>
      <c r="G28" s="81">
        <v>2101.5862000000002</v>
      </c>
      <c r="H28" s="81">
        <v>2099.3867</v>
      </c>
      <c r="I28" s="104">
        <f t="shared" si="0"/>
        <v>99.895340957225542</v>
      </c>
      <c r="J28" s="76"/>
    </row>
    <row r="29" spans="1:10" outlineLevel="3" x14ac:dyDescent="0.2">
      <c r="A29" s="87"/>
      <c r="B29" s="86" t="s">
        <v>279</v>
      </c>
      <c r="C29" s="80" t="s">
        <v>173</v>
      </c>
      <c r="D29" s="80" t="s">
        <v>187</v>
      </c>
      <c r="E29" s="80" t="s">
        <v>176</v>
      </c>
      <c r="F29" s="80"/>
      <c r="G29" s="81">
        <v>2101.5862000000002</v>
      </c>
      <c r="H29" s="81">
        <v>2099.3867</v>
      </c>
      <c r="I29" s="104">
        <f t="shared" si="0"/>
        <v>99.895340957225542</v>
      </c>
      <c r="J29" s="76"/>
    </row>
    <row r="30" spans="1:10" ht="25.5" outlineLevel="7" x14ac:dyDescent="0.2">
      <c r="A30" s="87"/>
      <c r="B30" s="86" t="s">
        <v>284</v>
      </c>
      <c r="C30" s="80" t="s">
        <v>173</v>
      </c>
      <c r="D30" s="80" t="s">
        <v>187</v>
      </c>
      <c r="E30" s="80" t="s">
        <v>188</v>
      </c>
      <c r="F30" s="80"/>
      <c r="G30" s="81">
        <v>1538.2262000000001</v>
      </c>
      <c r="H30" s="81">
        <v>1536.0266999999999</v>
      </c>
      <c r="I30" s="104">
        <f t="shared" si="0"/>
        <v>99.857010626915581</v>
      </c>
      <c r="J30" s="76"/>
    </row>
    <row r="31" spans="1:10" ht="63.75" outlineLevel="7" x14ac:dyDescent="0.2">
      <c r="A31" s="87"/>
      <c r="B31" s="86" t="s">
        <v>270</v>
      </c>
      <c r="C31" s="80" t="s">
        <v>173</v>
      </c>
      <c r="D31" s="80" t="s">
        <v>187</v>
      </c>
      <c r="E31" s="80" t="s">
        <v>188</v>
      </c>
      <c r="F31" s="80" t="s">
        <v>178</v>
      </c>
      <c r="G31" s="81">
        <v>1415.0832</v>
      </c>
      <c r="H31" s="81">
        <v>1414.4302</v>
      </c>
      <c r="I31" s="104">
        <f t="shared" si="0"/>
        <v>99.953854303407738</v>
      </c>
      <c r="J31" s="76"/>
    </row>
    <row r="32" spans="1:10" ht="25.5" outlineLevel="7" x14ac:dyDescent="0.2">
      <c r="A32" s="87"/>
      <c r="B32" s="86" t="s">
        <v>271</v>
      </c>
      <c r="C32" s="80" t="s">
        <v>173</v>
      </c>
      <c r="D32" s="80" t="s">
        <v>187</v>
      </c>
      <c r="E32" s="80" t="s">
        <v>188</v>
      </c>
      <c r="F32" s="80" t="s">
        <v>181</v>
      </c>
      <c r="G32" s="81">
        <v>32.502000000000002</v>
      </c>
      <c r="H32" s="81">
        <v>32.502000000000002</v>
      </c>
      <c r="I32" s="104">
        <f t="shared" si="0"/>
        <v>100</v>
      </c>
      <c r="J32" s="76"/>
    </row>
    <row r="33" spans="1:10" outlineLevel="7" x14ac:dyDescent="0.2">
      <c r="A33" s="87"/>
      <c r="B33" s="86" t="s">
        <v>272</v>
      </c>
      <c r="C33" s="80" t="s">
        <v>173</v>
      </c>
      <c r="D33" s="80" t="s">
        <v>187</v>
      </c>
      <c r="E33" s="80" t="s">
        <v>188</v>
      </c>
      <c r="F33" s="80" t="s">
        <v>186</v>
      </c>
      <c r="G33" s="81">
        <v>90.641000000000005</v>
      </c>
      <c r="H33" s="81">
        <v>89.094499999999996</v>
      </c>
      <c r="I33" s="104">
        <f t="shared" si="0"/>
        <v>98.29381847066999</v>
      </c>
      <c r="J33" s="76"/>
    </row>
    <row r="34" spans="1:10" ht="63.75" outlineLevel="7" x14ac:dyDescent="0.2">
      <c r="A34" s="87"/>
      <c r="B34" s="86" t="s">
        <v>285</v>
      </c>
      <c r="C34" s="80" t="s">
        <v>173</v>
      </c>
      <c r="D34" s="80" t="s">
        <v>187</v>
      </c>
      <c r="E34" s="80" t="s">
        <v>189</v>
      </c>
      <c r="F34" s="80"/>
      <c r="G34" s="81">
        <v>20.5</v>
      </c>
      <c r="H34" s="81">
        <v>20.5</v>
      </c>
      <c r="I34" s="104">
        <f t="shared" si="0"/>
        <v>100</v>
      </c>
      <c r="J34" s="76"/>
    </row>
    <row r="35" spans="1:10" ht="25.5" outlineLevel="7" x14ac:dyDescent="0.2">
      <c r="A35" s="87"/>
      <c r="B35" s="86" t="s">
        <v>271</v>
      </c>
      <c r="C35" s="80" t="s">
        <v>173</v>
      </c>
      <c r="D35" s="80" t="s">
        <v>187</v>
      </c>
      <c r="E35" s="80" t="s">
        <v>189</v>
      </c>
      <c r="F35" s="80" t="s">
        <v>181</v>
      </c>
      <c r="G35" s="81">
        <v>20.5</v>
      </c>
      <c r="H35" s="81">
        <v>20.5</v>
      </c>
      <c r="I35" s="104">
        <f t="shared" si="0"/>
        <v>100</v>
      </c>
      <c r="J35" s="76"/>
    </row>
    <row r="36" spans="1:10" ht="51" outlineLevel="7" x14ac:dyDescent="0.2">
      <c r="A36" s="87"/>
      <c r="B36" s="86" t="s">
        <v>286</v>
      </c>
      <c r="C36" s="80" t="s">
        <v>173</v>
      </c>
      <c r="D36" s="80" t="s">
        <v>187</v>
      </c>
      <c r="E36" s="80" t="s">
        <v>190</v>
      </c>
      <c r="F36" s="80"/>
      <c r="G36" s="81">
        <v>542.86</v>
      </c>
      <c r="H36" s="81">
        <v>542.86</v>
      </c>
      <c r="I36" s="104">
        <f t="shared" si="0"/>
        <v>100</v>
      </c>
      <c r="J36" s="76"/>
    </row>
    <row r="37" spans="1:10" outlineLevel="7" x14ac:dyDescent="0.2">
      <c r="A37" s="87"/>
      <c r="B37" s="86" t="s">
        <v>273</v>
      </c>
      <c r="C37" s="80" t="s">
        <v>173</v>
      </c>
      <c r="D37" s="80" t="s">
        <v>187</v>
      </c>
      <c r="E37" s="80" t="s">
        <v>190</v>
      </c>
      <c r="F37" s="80" t="s">
        <v>191</v>
      </c>
      <c r="G37" s="81">
        <v>542.86</v>
      </c>
      <c r="H37" s="81">
        <v>542.86</v>
      </c>
      <c r="I37" s="104">
        <f t="shared" si="0"/>
        <v>100</v>
      </c>
      <c r="J37" s="76"/>
    </row>
    <row r="38" spans="1:10" outlineLevel="1" x14ac:dyDescent="0.2">
      <c r="A38" s="87"/>
      <c r="B38" s="85" t="s">
        <v>287</v>
      </c>
      <c r="C38" s="82" t="s">
        <v>173</v>
      </c>
      <c r="D38" s="82" t="s">
        <v>192</v>
      </c>
      <c r="E38" s="82"/>
      <c r="F38" s="82"/>
      <c r="G38" s="83">
        <v>173.6</v>
      </c>
      <c r="H38" s="83">
        <v>173.6</v>
      </c>
      <c r="I38" s="103">
        <f t="shared" si="0"/>
        <v>100</v>
      </c>
      <c r="J38" s="76"/>
    </row>
    <row r="39" spans="1:10" outlineLevel="2" x14ac:dyDescent="0.2">
      <c r="A39" s="87"/>
      <c r="B39" s="86" t="s">
        <v>260</v>
      </c>
      <c r="C39" s="80" t="s">
        <v>173</v>
      </c>
      <c r="D39" s="80" t="s">
        <v>193</v>
      </c>
      <c r="E39" s="80"/>
      <c r="F39" s="80"/>
      <c r="G39" s="81">
        <v>173.6</v>
      </c>
      <c r="H39" s="81">
        <v>173.6</v>
      </c>
      <c r="I39" s="104">
        <f t="shared" si="0"/>
        <v>100</v>
      </c>
      <c r="J39" s="76"/>
    </row>
    <row r="40" spans="1:10" outlineLevel="3" x14ac:dyDescent="0.2">
      <c r="A40" s="87"/>
      <c r="B40" s="86" t="s">
        <v>279</v>
      </c>
      <c r="C40" s="80" t="s">
        <v>173</v>
      </c>
      <c r="D40" s="80" t="s">
        <v>193</v>
      </c>
      <c r="E40" s="80" t="s">
        <v>176</v>
      </c>
      <c r="F40" s="80"/>
      <c r="G40" s="81">
        <v>173.6</v>
      </c>
      <c r="H40" s="81">
        <v>173.6</v>
      </c>
      <c r="I40" s="104">
        <f t="shared" si="0"/>
        <v>100</v>
      </c>
      <c r="J40" s="76"/>
    </row>
    <row r="41" spans="1:10" ht="25.5" outlineLevel="7" x14ac:dyDescent="0.2">
      <c r="A41" s="87"/>
      <c r="B41" s="86" t="s">
        <v>288</v>
      </c>
      <c r="C41" s="80" t="s">
        <v>173</v>
      </c>
      <c r="D41" s="80" t="s">
        <v>193</v>
      </c>
      <c r="E41" s="80" t="s">
        <v>194</v>
      </c>
      <c r="F41" s="80"/>
      <c r="G41" s="81">
        <v>173.6</v>
      </c>
      <c r="H41" s="81">
        <v>173.6</v>
      </c>
      <c r="I41" s="104">
        <f t="shared" si="0"/>
        <v>100</v>
      </c>
      <c r="J41" s="76"/>
    </row>
    <row r="42" spans="1:10" ht="63.75" outlineLevel="7" x14ac:dyDescent="0.2">
      <c r="A42" s="87"/>
      <c r="B42" s="86" t="s">
        <v>270</v>
      </c>
      <c r="C42" s="80" t="s">
        <v>173</v>
      </c>
      <c r="D42" s="80" t="s">
        <v>193</v>
      </c>
      <c r="E42" s="80" t="s">
        <v>194</v>
      </c>
      <c r="F42" s="80" t="s">
        <v>178</v>
      </c>
      <c r="G42" s="81">
        <v>145.9</v>
      </c>
      <c r="H42" s="81">
        <v>145.9</v>
      </c>
      <c r="I42" s="104">
        <f t="shared" si="0"/>
        <v>100</v>
      </c>
      <c r="J42" s="76"/>
    </row>
    <row r="43" spans="1:10" ht="25.5" outlineLevel="7" x14ac:dyDescent="0.2">
      <c r="A43" s="87"/>
      <c r="B43" s="86" t="s">
        <v>271</v>
      </c>
      <c r="C43" s="80" t="s">
        <v>173</v>
      </c>
      <c r="D43" s="80" t="s">
        <v>193</v>
      </c>
      <c r="E43" s="80" t="s">
        <v>194</v>
      </c>
      <c r="F43" s="80" t="s">
        <v>181</v>
      </c>
      <c r="G43" s="81">
        <v>27.7</v>
      </c>
      <c r="H43" s="81">
        <v>27.7</v>
      </c>
      <c r="I43" s="104">
        <f t="shared" si="0"/>
        <v>100</v>
      </c>
      <c r="J43" s="76"/>
    </row>
    <row r="44" spans="1:10" ht="25.5" outlineLevel="1" x14ac:dyDescent="0.2">
      <c r="A44" s="87"/>
      <c r="B44" s="85" t="s">
        <v>289</v>
      </c>
      <c r="C44" s="82" t="s">
        <v>173</v>
      </c>
      <c r="D44" s="82" t="s">
        <v>195</v>
      </c>
      <c r="E44" s="82"/>
      <c r="F44" s="82"/>
      <c r="G44" s="83">
        <f>G45+G51</f>
        <v>125.29990000000001</v>
      </c>
      <c r="H44" s="83">
        <f>H45+H51</f>
        <v>125.29990000000001</v>
      </c>
      <c r="I44" s="103">
        <f t="shared" si="0"/>
        <v>100</v>
      </c>
      <c r="J44" s="76"/>
    </row>
    <row r="45" spans="1:10" outlineLevel="2" x14ac:dyDescent="0.2">
      <c r="A45" s="87"/>
      <c r="B45" s="86" t="s">
        <v>261</v>
      </c>
      <c r="C45" s="80" t="s">
        <v>173</v>
      </c>
      <c r="D45" s="80" t="s">
        <v>196</v>
      </c>
      <c r="E45" s="80"/>
      <c r="F45" s="80"/>
      <c r="G45" s="81">
        <v>19.399899999999999</v>
      </c>
      <c r="H45" s="81">
        <v>19.399899999999999</v>
      </c>
      <c r="I45" s="104">
        <f t="shared" si="0"/>
        <v>100</v>
      </c>
      <c r="J45" s="76"/>
    </row>
    <row r="46" spans="1:10" outlineLevel="3" x14ac:dyDescent="0.2">
      <c r="A46" s="87"/>
      <c r="B46" s="86" t="s">
        <v>279</v>
      </c>
      <c r="C46" s="80" t="s">
        <v>173</v>
      </c>
      <c r="D46" s="80" t="s">
        <v>196</v>
      </c>
      <c r="E46" s="80" t="s">
        <v>176</v>
      </c>
      <c r="F46" s="80"/>
      <c r="G46" s="81">
        <v>19.399899999999999</v>
      </c>
      <c r="H46" s="81">
        <v>19.399899999999999</v>
      </c>
      <c r="I46" s="104">
        <f t="shared" si="0"/>
        <v>100</v>
      </c>
      <c r="J46" s="76"/>
    </row>
    <row r="47" spans="1:10" ht="38.25" outlineLevel="7" x14ac:dyDescent="0.2">
      <c r="A47" s="87"/>
      <c r="B47" s="86" t="s">
        <v>290</v>
      </c>
      <c r="C47" s="80" t="s">
        <v>173</v>
      </c>
      <c r="D47" s="80" t="s">
        <v>196</v>
      </c>
      <c r="E47" s="80" t="s">
        <v>197</v>
      </c>
      <c r="F47" s="80"/>
      <c r="G47" s="81">
        <v>1.4</v>
      </c>
      <c r="H47" s="81">
        <v>1.4</v>
      </c>
      <c r="I47" s="104">
        <f t="shared" si="0"/>
        <v>100</v>
      </c>
      <c r="J47" s="76"/>
    </row>
    <row r="48" spans="1:10" ht="63.75" outlineLevel="7" x14ac:dyDescent="0.2">
      <c r="A48" s="87"/>
      <c r="B48" s="86" t="s">
        <v>270</v>
      </c>
      <c r="C48" s="80" t="s">
        <v>173</v>
      </c>
      <c r="D48" s="80" t="s">
        <v>196</v>
      </c>
      <c r="E48" s="80" t="s">
        <v>197</v>
      </c>
      <c r="F48" s="80" t="s">
        <v>178</v>
      </c>
      <c r="G48" s="81">
        <v>1.4</v>
      </c>
      <c r="H48" s="81">
        <v>1.4</v>
      </c>
      <c r="I48" s="104">
        <f t="shared" si="0"/>
        <v>100</v>
      </c>
      <c r="J48" s="76"/>
    </row>
    <row r="49" spans="1:10" ht="76.5" outlineLevel="7" x14ac:dyDescent="0.2">
      <c r="A49" s="87"/>
      <c r="B49" s="86" t="s">
        <v>291</v>
      </c>
      <c r="C49" s="80" t="s">
        <v>173</v>
      </c>
      <c r="D49" s="80" t="s">
        <v>196</v>
      </c>
      <c r="E49" s="80" t="s">
        <v>198</v>
      </c>
      <c r="F49" s="80"/>
      <c r="G49" s="81">
        <v>17.9999</v>
      </c>
      <c r="H49" s="81">
        <v>17.9999</v>
      </c>
      <c r="I49" s="104">
        <f t="shared" si="0"/>
        <v>100</v>
      </c>
      <c r="J49" s="76"/>
    </row>
    <row r="50" spans="1:10" ht="63.75" outlineLevel="7" x14ac:dyDescent="0.2">
      <c r="A50" s="87"/>
      <c r="B50" s="86" t="s">
        <v>270</v>
      </c>
      <c r="C50" s="80" t="s">
        <v>173</v>
      </c>
      <c r="D50" s="80" t="s">
        <v>196</v>
      </c>
      <c r="E50" s="80" t="s">
        <v>198</v>
      </c>
      <c r="F50" s="80" t="s">
        <v>178</v>
      </c>
      <c r="G50" s="81">
        <v>17.9999</v>
      </c>
      <c r="H50" s="81">
        <v>17.9999</v>
      </c>
      <c r="I50" s="104">
        <f t="shared" si="0"/>
        <v>100</v>
      </c>
      <c r="J50" s="76"/>
    </row>
    <row r="51" spans="1:10" outlineLevel="2" x14ac:dyDescent="0.2">
      <c r="A51" s="87"/>
      <c r="B51" s="86" t="s">
        <v>72</v>
      </c>
      <c r="C51" s="80" t="s">
        <v>173</v>
      </c>
      <c r="D51" s="80" t="s">
        <v>199</v>
      </c>
      <c r="E51" s="80"/>
      <c r="F51" s="80"/>
      <c r="G51" s="81">
        <f>G52</f>
        <v>105.9</v>
      </c>
      <c r="H51" s="81">
        <f>H52</f>
        <v>105.9</v>
      </c>
      <c r="I51" s="104">
        <f t="shared" si="0"/>
        <v>100</v>
      </c>
      <c r="J51" s="76"/>
    </row>
    <row r="52" spans="1:10" outlineLevel="3" x14ac:dyDescent="0.2">
      <c r="A52" s="87"/>
      <c r="B52" s="86" t="s">
        <v>279</v>
      </c>
      <c r="C52" s="80" t="s">
        <v>173</v>
      </c>
      <c r="D52" s="80" t="s">
        <v>199</v>
      </c>
      <c r="E52" s="80" t="s">
        <v>176</v>
      </c>
      <c r="F52" s="80"/>
      <c r="G52" s="81">
        <f>G53</f>
        <v>105.9</v>
      </c>
      <c r="H52" s="81">
        <f>H53</f>
        <v>105.9</v>
      </c>
      <c r="I52" s="104">
        <f t="shared" si="0"/>
        <v>100</v>
      </c>
      <c r="J52" s="76"/>
    </row>
    <row r="53" spans="1:10" ht="25.5" outlineLevel="7" x14ac:dyDescent="0.2">
      <c r="A53" s="87"/>
      <c r="B53" s="86" t="s">
        <v>292</v>
      </c>
      <c r="C53" s="80" t="s">
        <v>173</v>
      </c>
      <c r="D53" s="80" t="s">
        <v>199</v>
      </c>
      <c r="E53" s="80" t="s">
        <v>200</v>
      </c>
      <c r="F53" s="80"/>
      <c r="G53" s="81">
        <v>105.9</v>
      </c>
      <c r="H53" s="81">
        <v>105.9</v>
      </c>
      <c r="I53" s="104">
        <f t="shared" si="0"/>
        <v>100</v>
      </c>
      <c r="J53" s="76"/>
    </row>
    <row r="54" spans="1:10" ht="25.5" outlineLevel="7" x14ac:dyDescent="0.2">
      <c r="A54" s="87"/>
      <c r="B54" s="86" t="s">
        <v>271</v>
      </c>
      <c r="C54" s="80" t="s">
        <v>173</v>
      </c>
      <c r="D54" s="80" t="s">
        <v>199</v>
      </c>
      <c r="E54" s="80" t="s">
        <v>200</v>
      </c>
      <c r="F54" s="80" t="s">
        <v>181</v>
      </c>
      <c r="G54" s="81">
        <v>105.9</v>
      </c>
      <c r="H54" s="81">
        <v>105.9</v>
      </c>
      <c r="I54" s="104">
        <f t="shared" si="0"/>
        <v>100</v>
      </c>
      <c r="J54" s="76"/>
    </row>
    <row r="55" spans="1:10" outlineLevel="1" x14ac:dyDescent="0.2">
      <c r="A55" s="87"/>
      <c r="B55" s="85" t="s">
        <v>293</v>
      </c>
      <c r="C55" s="82" t="s">
        <v>173</v>
      </c>
      <c r="D55" s="82" t="s">
        <v>204</v>
      </c>
      <c r="E55" s="82"/>
      <c r="F55" s="82"/>
      <c r="G55" s="83">
        <v>605.79809999999998</v>
      </c>
      <c r="H55" s="83">
        <v>573.23699999999997</v>
      </c>
      <c r="I55" s="103">
        <f t="shared" si="0"/>
        <v>94.625090438547105</v>
      </c>
      <c r="J55" s="76"/>
    </row>
    <row r="56" spans="1:10" outlineLevel="2" x14ac:dyDescent="0.2">
      <c r="A56" s="87"/>
      <c r="B56" s="86" t="s">
        <v>262</v>
      </c>
      <c r="C56" s="80" t="s">
        <v>173</v>
      </c>
      <c r="D56" s="80" t="s">
        <v>205</v>
      </c>
      <c r="E56" s="80"/>
      <c r="F56" s="80"/>
      <c r="G56" s="81">
        <v>605.79809999999998</v>
      </c>
      <c r="H56" s="81">
        <v>573.23699999999997</v>
      </c>
      <c r="I56" s="104">
        <f t="shared" si="0"/>
        <v>94.625090438547105</v>
      </c>
      <c r="J56" s="76"/>
    </row>
    <row r="57" spans="1:10" outlineLevel="3" x14ac:dyDescent="0.2">
      <c r="A57" s="87"/>
      <c r="B57" s="86" t="s">
        <v>279</v>
      </c>
      <c r="C57" s="80" t="s">
        <v>173</v>
      </c>
      <c r="D57" s="80" t="s">
        <v>205</v>
      </c>
      <c r="E57" s="80" t="s">
        <v>176</v>
      </c>
      <c r="F57" s="80"/>
      <c r="G57" s="81">
        <v>605.79809999999998</v>
      </c>
      <c r="H57" s="81">
        <v>573.23699999999997</v>
      </c>
      <c r="I57" s="104">
        <f t="shared" si="0"/>
        <v>94.625090438547105</v>
      </c>
      <c r="J57" s="76"/>
    </row>
    <row r="58" spans="1:10" ht="25.5" outlineLevel="7" x14ac:dyDescent="0.2">
      <c r="A58" s="87"/>
      <c r="B58" s="86" t="s">
        <v>294</v>
      </c>
      <c r="C58" s="80" t="s">
        <v>173</v>
      </c>
      <c r="D58" s="80" t="s">
        <v>205</v>
      </c>
      <c r="E58" s="80" t="s">
        <v>206</v>
      </c>
      <c r="F58" s="80"/>
      <c r="G58" s="81">
        <v>605.79809999999998</v>
      </c>
      <c r="H58" s="81">
        <v>573.23699999999997</v>
      </c>
      <c r="I58" s="104">
        <f t="shared" si="0"/>
        <v>94.625090438547105</v>
      </c>
      <c r="J58" s="76"/>
    </row>
    <row r="59" spans="1:10" ht="25.5" outlineLevel="7" x14ac:dyDescent="0.2">
      <c r="A59" s="87"/>
      <c r="B59" s="86" t="s">
        <v>271</v>
      </c>
      <c r="C59" s="80" t="s">
        <v>173</v>
      </c>
      <c r="D59" s="80" t="s">
        <v>205</v>
      </c>
      <c r="E59" s="80" t="s">
        <v>206</v>
      </c>
      <c r="F59" s="80" t="s">
        <v>181</v>
      </c>
      <c r="G59" s="81">
        <v>605.79809999999998</v>
      </c>
      <c r="H59" s="81">
        <v>573.23699999999997</v>
      </c>
      <c r="I59" s="104">
        <f t="shared" si="0"/>
        <v>94.625090438547105</v>
      </c>
      <c r="J59" s="76"/>
    </row>
    <row r="60" spans="1:10" outlineLevel="1" x14ac:dyDescent="0.2">
      <c r="A60" s="87"/>
      <c r="B60" s="85" t="s">
        <v>295</v>
      </c>
      <c r="C60" s="82" t="s">
        <v>173</v>
      </c>
      <c r="D60" s="82" t="s">
        <v>207</v>
      </c>
      <c r="E60" s="82"/>
      <c r="F60" s="82"/>
      <c r="G60" s="83">
        <v>4907.3550999999998</v>
      </c>
      <c r="H60" s="83">
        <v>374.26319999999998</v>
      </c>
      <c r="I60" s="103">
        <f t="shared" si="0"/>
        <v>7.6265766869000373</v>
      </c>
      <c r="J60" s="76"/>
    </row>
    <row r="61" spans="1:10" outlineLevel="2" x14ac:dyDescent="0.2">
      <c r="A61" s="87"/>
      <c r="B61" s="86" t="s">
        <v>21</v>
      </c>
      <c r="C61" s="80" t="s">
        <v>173</v>
      </c>
      <c r="D61" s="80" t="s">
        <v>208</v>
      </c>
      <c r="E61" s="80"/>
      <c r="F61" s="80"/>
      <c r="G61" s="81">
        <v>111.8233</v>
      </c>
      <c r="H61" s="81">
        <v>111.8233</v>
      </c>
      <c r="I61" s="104">
        <f t="shared" si="0"/>
        <v>100</v>
      </c>
      <c r="J61" s="76"/>
    </row>
    <row r="62" spans="1:10" outlineLevel="3" x14ac:dyDescent="0.2">
      <c r="A62" s="87"/>
      <c r="B62" s="86" t="s">
        <v>279</v>
      </c>
      <c r="C62" s="80" t="s">
        <v>173</v>
      </c>
      <c r="D62" s="80" t="s">
        <v>208</v>
      </c>
      <c r="E62" s="80" t="s">
        <v>176</v>
      </c>
      <c r="F62" s="80"/>
      <c r="G62" s="81">
        <v>111.8233</v>
      </c>
      <c r="H62" s="81">
        <v>111.8233</v>
      </c>
      <c r="I62" s="104">
        <f t="shared" si="0"/>
        <v>100</v>
      </c>
      <c r="J62" s="76"/>
    </row>
    <row r="63" spans="1:10" ht="25.5" outlineLevel="7" x14ac:dyDescent="0.2">
      <c r="A63" s="87"/>
      <c r="B63" s="86" t="s">
        <v>296</v>
      </c>
      <c r="C63" s="80" t="s">
        <v>173</v>
      </c>
      <c r="D63" s="80" t="s">
        <v>208</v>
      </c>
      <c r="E63" s="80" t="s">
        <v>209</v>
      </c>
      <c r="F63" s="80"/>
      <c r="G63" s="81">
        <v>111.8233</v>
      </c>
      <c r="H63" s="81">
        <v>111.8233</v>
      </c>
      <c r="I63" s="104">
        <f t="shared" si="0"/>
        <v>100</v>
      </c>
      <c r="J63" s="76"/>
    </row>
    <row r="64" spans="1:10" ht="25.5" outlineLevel="7" x14ac:dyDescent="0.2">
      <c r="A64" s="87"/>
      <c r="B64" s="86" t="s">
        <v>271</v>
      </c>
      <c r="C64" s="80" t="s">
        <v>173</v>
      </c>
      <c r="D64" s="80" t="s">
        <v>208</v>
      </c>
      <c r="E64" s="80" t="s">
        <v>209</v>
      </c>
      <c r="F64" s="80" t="s">
        <v>181</v>
      </c>
      <c r="G64" s="81">
        <v>111.8233</v>
      </c>
      <c r="H64" s="81">
        <v>111.8233</v>
      </c>
      <c r="I64" s="104">
        <f t="shared" si="0"/>
        <v>100</v>
      </c>
      <c r="J64" s="76"/>
    </row>
    <row r="65" spans="1:10" outlineLevel="2" x14ac:dyDescent="0.2">
      <c r="A65" s="87"/>
      <c r="B65" s="86" t="s">
        <v>69</v>
      </c>
      <c r="C65" s="80" t="s">
        <v>173</v>
      </c>
      <c r="D65" s="80" t="s">
        <v>210</v>
      </c>
      <c r="E65" s="80"/>
      <c r="F65" s="80"/>
      <c r="G65" s="81">
        <v>4508</v>
      </c>
      <c r="H65" s="81">
        <v>0</v>
      </c>
      <c r="I65" s="104">
        <f t="shared" si="0"/>
        <v>0</v>
      </c>
      <c r="J65" s="76"/>
    </row>
    <row r="66" spans="1:10" outlineLevel="3" x14ac:dyDescent="0.2">
      <c r="A66" s="87"/>
      <c r="B66" s="86" t="s">
        <v>279</v>
      </c>
      <c r="C66" s="80" t="s">
        <v>173</v>
      </c>
      <c r="D66" s="80" t="s">
        <v>210</v>
      </c>
      <c r="E66" s="80" t="s">
        <v>176</v>
      </c>
      <c r="F66" s="80"/>
      <c r="G66" s="81">
        <v>4508</v>
      </c>
      <c r="H66" s="81">
        <v>0</v>
      </c>
      <c r="I66" s="104">
        <f t="shared" si="0"/>
        <v>0</v>
      </c>
      <c r="J66" s="76"/>
    </row>
    <row r="67" spans="1:10" ht="25.5" outlineLevel="7" x14ac:dyDescent="0.2">
      <c r="A67" s="87"/>
      <c r="B67" s="86" t="s">
        <v>297</v>
      </c>
      <c r="C67" s="80" t="s">
        <v>173</v>
      </c>
      <c r="D67" s="80" t="s">
        <v>210</v>
      </c>
      <c r="E67" s="80" t="s">
        <v>211</v>
      </c>
      <c r="F67" s="80"/>
      <c r="G67" s="81">
        <v>4508</v>
      </c>
      <c r="H67" s="81">
        <v>0</v>
      </c>
      <c r="I67" s="104">
        <f t="shared" si="0"/>
        <v>0</v>
      </c>
      <c r="J67" s="76"/>
    </row>
    <row r="68" spans="1:10" ht="25.5" outlineLevel="7" x14ac:dyDescent="0.2">
      <c r="A68" s="87"/>
      <c r="B68" s="86" t="s">
        <v>271</v>
      </c>
      <c r="C68" s="80" t="s">
        <v>173</v>
      </c>
      <c r="D68" s="80" t="s">
        <v>210</v>
      </c>
      <c r="E68" s="80" t="s">
        <v>211</v>
      </c>
      <c r="F68" s="80" t="s">
        <v>181</v>
      </c>
      <c r="G68" s="81">
        <v>4508</v>
      </c>
      <c r="H68" s="81">
        <v>0</v>
      </c>
      <c r="I68" s="104">
        <f t="shared" si="0"/>
        <v>0</v>
      </c>
      <c r="J68" s="76"/>
    </row>
    <row r="69" spans="1:10" outlineLevel="2" x14ac:dyDescent="0.2">
      <c r="A69" s="87"/>
      <c r="B69" s="86" t="s">
        <v>22</v>
      </c>
      <c r="C69" s="80" t="s">
        <v>173</v>
      </c>
      <c r="D69" s="80" t="s">
        <v>212</v>
      </c>
      <c r="E69" s="80"/>
      <c r="F69" s="80"/>
      <c r="G69" s="81">
        <v>79.775899999999993</v>
      </c>
      <c r="H69" s="81">
        <v>54.723999999999997</v>
      </c>
      <c r="I69" s="104">
        <f t="shared" si="0"/>
        <v>68.59715778825435</v>
      </c>
      <c r="J69" s="76"/>
    </row>
    <row r="70" spans="1:10" outlineLevel="3" x14ac:dyDescent="0.2">
      <c r="A70" s="87"/>
      <c r="B70" s="86" t="s">
        <v>279</v>
      </c>
      <c r="C70" s="80" t="s">
        <v>173</v>
      </c>
      <c r="D70" s="80" t="s">
        <v>212</v>
      </c>
      <c r="E70" s="80" t="s">
        <v>176</v>
      </c>
      <c r="F70" s="80"/>
      <c r="G70" s="81">
        <v>79.775899999999993</v>
      </c>
      <c r="H70" s="81">
        <v>54.723999999999997</v>
      </c>
      <c r="I70" s="104">
        <f t="shared" si="0"/>
        <v>68.59715778825435</v>
      </c>
      <c r="J70" s="76"/>
    </row>
    <row r="71" spans="1:10" outlineLevel="7" x14ac:dyDescent="0.2">
      <c r="A71" s="87"/>
      <c r="B71" s="86" t="s">
        <v>298</v>
      </c>
      <c r="C71" s="80" t="s">
        <v>173</v>
      </c>
      <c r="D71" s="80" t="s">
        <v>212</v>
      </c>
      <c r="E71" s="80" t="s">
        <v>213</v>
      </c>
      <c r="F71" s="80"/>
      <c r="G71" s="81">
        <v>79.775899999999993</v>
      </c>
      <c r="H71" s="81">
        <v>54.723999999999997</v>
      </c>
      <c r="I71" s="104">
        <f t="shared" si="0"/>
        <v>68.59715778825435</v>
      </c>
      <c r="J71" s="76"/>
    </row>
    <row r="72" spans="1:10" ht="25.5" outlineLevel="7" x14ac:dyDescent="0.2">
      <c r="A72" s="87"/>
      <c r="B72" s="86" t="s">
        <v>271</v>
      </c>
      <c r="C72" s="80" t="s">
        <v>173</v>
      </c>
      <c r="D72" s="80" t="s">
        <v>212</v>
      </c>
      <c r="E72" s="80" t="s">
        <v>213</v>
      </c>
      <c r="F72" s="80" t="s">
        <v>181</v>
      </c>
      <c r="G72" s="81">
        <v>79.775899999999993</v>
      </c>
      <c r="H72" s="81">
        <v>54.723999999999997</v>
      </c>
      <c r="I72" s="104">
        <f t="shared" ref="I72:I138" si="1">H72/G72*100</f>
        <v>68.59715778825435</v>
      </c>
      <c r="J72" s="76"/>
    </row>
    <row r="73" spans="1:10" ht="25.5" outlineLevel="2" x14ac:dyDescent="0.2">
      <c r="A73" s="87"/>
      <c r="B73" s="86" t="s">
        <v>70</v>
      </c>
      <c r="C73" s="80" t="s">
        <v>173</v>
      </c>
      <c r="D73" s="80" t="s">
        <v>214</v>
      </c>
      <c r="E73" s="80"/>
      <c r="F73" s="80"/>
      <c r="G73" s="81">
        <v>207.7559</v>
      </c>
      <c r="H73" s="81">
        <v>207.7159</v>
      </c>
      <c r="I73" s="104">
        <f t="shared" si="1"/>
        <v>99.980746635835615</v>
      </c>
      <c r="J73" s="76"/>
    </row>
    <row r="74" spans="1:10" ht="63.75" outlineLevel="3" x14ac:dyDescent="0.2">
      <c r="A74" s="87"/>
      <c r="B74" s="86" t="s">
        <v>299</v>
      </c>
      <c r="C74" s="80" t="s">
        <v>173</v>
      </c>
      <c r="D74" s="80" t="s">
        <v>214</v>
      </c>
      <c r="E74" s="80" t="s">
        <v>215</v>
      </c>
      <c r="F74" s="80"/>
      <c r="G74" s="81">
        <v>186.7559</v>
      </c>
      <c r="H74" s="81">
        <v>186.7159</v>
      </c>
      <c r="I74" s="104">
        <f t="shared" si="1"/>
        <v>99.978581667299409</v>
      </c>
      <c r="J74" s="76"/>
    </row>
    <row r="75" spans="1:10" ht="38.25" outlineLevel="4" x14ac:dyDescent="0.2">
      <c r="A75" s="87"/>
      <c r="B75" s="86" t="s">
        <v>274</v>
      </c>
      <c r="C75" s="80" t="s">
        <v>173</v>
      </c>
      <c r="D75" s="80" t="s">
        <v>214</v>
      </c>
      <c r="E75" s="80" t="s">
        <v>216</v>
      </c>
      <c r="F75" s="80"/>
      <c r="G75" s="81">
        <v>97.98</v>
      </c>
      <c r="H75" s="81">
        <v>97.94</v>
      </c>
      <c r="I75" s="104">
        <f t="shared" si="1"/>
        <v>99.959175341906501</v>
      </c>
      <c r="J75" s="76"/>
    </row>
    <row r="76" spans="1:10" ht="25.5" outlineLevel="6" x14ac:dyDescent="0.2">
      <c r="A76" s="87"/>
      <c r="B76" s="86" t="s">
        <v>263</v>
      </c>
      <c r="C76" s="80" t="s">
        <v>173</v>
      </c>
      <c r="D76" s="80" t="s">
        <v>214</v>
      </c>
      <c r="E76" s="80" t="s">
        <v>217</v>
      </c>
      <c r="F76" s="80"/>
      <c r="G76" s="81">
        <v>97.98</v>
      </c>
      <c r="H76" s="81">
        <v>97.94</v>
      </c>
      <c r="I76" s="104">
        <f t="shared" si="1"/>
        <v>99.959175341906501</v>
      </c>
      <c r="J76" s="76"/>
    </row>
    <row r="77" spans="1:10" ht="89.25" outlineLevel="7" x14ac:dyDescent="0.2">
      <c r="A77" s="87"/>
      <c r="B77" s="86" t="s">
        <v>300</v>
      </c>
      <c r="C77" s="80" t="s">
        <v>173</v>
      </c>
      <c r="D77" s="80" t="s">
        <v>214</v>
      </c>
      <c r="E77" s="80" t="s">
        <v>218</v>
      </c>
      <c r="F77" s="80"/>
      <c r="G77" s="81">
        <v>96.02</v>
      </c>
      <c r="H77" s="81">
        <v>95.98</v>
      </c>
      <c r="I77" s="104">
        <f t="shared" si="1"/>
        <v>99.95834201208082</v>
      </c>
      <c r="J77" s="76"/>
    </row>
    <row r="78" spans="1:10" outlineLevel="7" x14ac:dyDescent="0.2">
      <c r="A78" s="87"/>
      <c r="B78" s="86" t="s">
        <v>272</v>
      </c>
      <c r="C78" s="80" t="s">
        <v>173</v>
      </c>
      <c r="D78" s="80" t="s">
        <v>214</v>
      </c>
      <c r="E78" s="80" t="s">
        <v>218</v>
      </c>
      <c r="F78" s="80" t="s">
        <v>186</v>
      </c>
      <c r="G78" s="81">
        <v>96.02</v>
      </c>
      <c r="H78" s="81">
        <v>95.98</v>
      </c>
      <c r="I78" s="104">
        <f t="shared" si="1"/>
        <v>99.95834201208082</v>
      </c>
      <c r="J78" s="76"/>
    </row>
    <row r="79" spans="1:10" ht="102" outlineLevel="7" x14ac:dyDescent="0.2">
      <c r="A79" s="87"/>
      <c r="B79" s="86" t="s">
        <v>301</v>
      </c>
      <c r="C79" s="80" t="s">
        <v>173</v>
      </c>
      <c r="D79" s="80" t="s">
        <v>214</v>
      </c>
      <c r="E79" s="80" t="s">
        <v>219</v>
      </c>
      <c r="F79" s="80"/>
      <c r="G79" s="81">
        <v>1.96</v>
      </c>
      <c r="H79" s="81">
        <v>1.96</v>
      </c>
      <c r="I79" s="104">
        <f t="shared" si="1"/>
        <v>100</v>
      </c>
      <c r="J79" s="76"/>
    </row>
    <row r="80" spans="1:10" outlineLevel="7" x14ac:dyDescent="0.2">
      <c r="A80" s="87"/>
      <c r="B80" s="86" t="s">
        <v>272</v>
      </c>
      <c r="C80" s="80" t="s">
        <v>173</v>
      </c>
      <c r="D80" s="80" t="s">
        <v>214</v>
      </c>
      <c r="E80" s="80" t="s">
        <v>219</v>
      </c>
      <c r="F80" s="80" t="s">
        <v>186</v>
      </c>
      <c r="G80" s="81">
        <v>1.96</v>
      </c>
      <c r="H80" s="81">
        <v>1.96</v>
      </c>
      <c r="I80" s="104">
        <f t="shared" si="1"/>
        <v>100</v>
      </c>
      <c r="J80" s="76"/>
    </row>
    <row r="81" spans="1:10" ht="25.5" outlineLevel="4" x14ac:dyDescent="0.2">
      <c r="A81" s="87"/>
      <c r="B81" s="86" t="s">
        <v>275</v>
      </c>
      <c r="C81" s="80" t="s">
        <v>173</v>
      </c>
      <c r="D81" s="80" t="s">
        <v>214</v>
      </c>
      <c r="E81" s="80" t="s">
        <v>220</v>
      </c>
      <c r="F81" s="80"/>
      <c r="G81" s="81">
        <v>88.775899999999993</v>
      </c>
      <c r="H81" s="81">
        <v>88.775899999999993</v>
      </c>
      <c r="I81" s="104">
        <f t="shared" si="1"/>
        <v>100</v>
      </c>
      <c r="J81" s="76"/>
    </row>
    <row r="82" spans="1:10" ht="51" outlineLevel="6" x14ac:dyDescent="0.2">
      <c r="A82" s="87"/>
      <c r="B82" s="86" t="s">
        <v>264</v>
      </c>
      <c r="C82" s="80" t="s">
        <v>173</v>
      </c>
      <c r="D82" s="80" t="s">
        <v>214</v>
      </c>
      <c r="E82" s="80" t="s">
        <v>221</v>
      </c>
      <c r="F82" s="80"/>
      <c r="G82" s="81">
        <v>88.775899999999993</v>
      </c>
      <c r="H82" s="81">
        <v>88.775899999999993</v>
      </c>
      <c r="I82" s="104">
        <f t="shared" si="1"/>
        <v>100</v>
      </c>
      <c r="J82" s="76"/>
    </row>
    <row r="83" spans="1:10" ht="89.25" outlineLevel="7" x14ac:dyDescent="0.2">
      <c r="A83" s="87"/>
      <c r="B83" s="86" t="s">
        <v>300</v>
      </c>
      <c r="C83" s="80" t="s">
        <v>173</v>
      </c>
      <c r="D83" s="80" t="s">
        <v>214</v>
      </c>
      <c r="E83" s="80" t="s">
        <v>222</v>
      </c>
      <c r="F83" s="80"/>
      <c r="G83" s="81">
        <v>86.964200000000005</v>
      </c>
      <c r="H83" s="81">
        <v>86.964200000000005</v>
      </c>
      <c r="I83" s="104">
        <f t="shared" si="1"/>
        <v>100</v>
      </c>
      <c r="J83" s="76"/>
    </row>
    <row r="84" spans="1:10" ht="25.5" outlineLevel="7" x14ac:dyDescent="0.2">
      <c r="A84" s="87"/>
      <c r="B84" s="86" t="s">
        <v>271</v>
      </c>
      <c r="C84" s="80" t="s">
        <v>173</v>
      </c>
      <c r="D84" s="80" t="s">
        <v>214</v>
      </c>
      <c r="E84" s="80" t="s">
        <v>222</v>
      </c>
      <c r="F84" s="80" t="s">
        <v>181</v>
      </c>
      <c r="G84" s="81">
        <v>86.964200000000005</v>
      </c>
      <c r="H84" s="81">
        <v>86.964200000000005</v>
      </c>
      <c r="I84" s="104">
        <f t="shared" si="1"/>
        <v>100</v>
      </c>
      <c r="J84" s="76"/>
    </row>
    <row r="85" spans="1:10" ht="102" outlineLevel="7" x14ac:dyDescent="0.2">
      <c r="A85" s="87"/>
      <c r="B85" s="86" t="s">
        <v>301</v>
      </c>
      <c r="C85" s="80" t="s">
        <v>173</v>
      </c>
      <c r="D85" s="80" t="s">
        <v>214</v>
      </c>
      <c r="E85" s="80" t="s">
        <v>223</v>
      </c>
      <c r="F85" s="80"/>
      <c r="G85" s="81">
        <v>1.8117000000000001</v>
      </c>
      <c r="H85" s="81">
        <v>1.8117000000000001</v>
      </c>
      <c r="I85" s="104">
        <f t="shared" si="1"/>
        <v>100</v>
      </c>
      <c r="J85" s="76"/>
    </row>
    <row r="86" spans="1:10" ht="25.5" outlineLevel="7" x14ac:dyDescent="0.2">
      <c r="A86" s="87"/>
      <c r="B86" s="86" t="s">
        <v>271</v>
      </c>
      <c r="C86" s="80" t="s">
        <v>173</v>
      </c>
      <c r="D86" s="80" t="s">
        <v>214</v>
      </c>
      <c r="E86" s="80" t="s">
        <v>223</v>
      </c>
      <c r="F86" s="80" t="s">
        <v>181</v>
      </c>
      <c r="G86" s="81">
        <v>1.8117000000000001</v>
      </c>
      <c r="H86" s="81">
        <v>1.8117000000000001</v>
      </c>
      <c r="I86" s="104">
        <f t="shared" si="1"/>
        <v>100</v>
      </c>
      <c r="J86" s="76"/>
    </row>
    <row r="87" spans="1:10" outlineLevel="3" x14ac:dyDescent="0.2">
      <c r="A87" s="87"/>
      <c r="B87" s="86" t="s">
        <v>279</v>
      </c>
      <c r="C87" s="80" t="s">
        <v>173</v>
      </c>
      <c r="D87" s="80" t="s">
        <v>214</v>
      </c>
      <c r="E87" s="80" t="s">
        <v>176</v>
      </c>
      <c r="F87" s="80"/>
      <c r="G87" s="81">
        <v>21</v>
      </c>
      <c r="H87" s="81">
        <v>21</v>
      </c>
      <c r="I87" s="104">
        <f t="shared" si="1"/>
        <v>100</v>
      </c>
      <c r="J87" s="76"/>
    </row>
    <row r="88" spans="1:10" outlineLevel="7" x14ac:dyDescent="0.2">
      <c r="A88" s="87"/>
      <c r="B88" s="86" t="s">
        <v>302</v>
      </c>
      <c r="C88" s="80" t="s">
        <v>173</v>
      </c>
      <c r="D88" s="80" t="s">
        <v>214</v>
      </c>
      <c r="E88" s="80" t="s">
        <v>224</v>
      </c>
      <c r="F88" s="80"/>
      <c r="G88" s="81">
        <v>21</v>
      </c>
      <c r="H88" s="81">
        <v>21</v>
      </c>
      <c r="I88" s="104">
        <f t="shared" si="1"/>
        <v>100</v>
      </c>
      <c r="J88" s="76"/>
    </row>
    <row r="89" spans="1:10" ht="25.5" outlineLevel="7" x14ac:dyDescent="0.2">
      <c r="A89" s="87"/>
      <c r="B89" s="86" t="s">
        <v>271</v>
      </c>
      <c r="C89" s="80" t="s">
        <v>173</v>
      </c>
      <c r="D89" s="80" t="s">
        <v>214</v>
      </c>
      <c r="E89" s="80" t="s">
        <v>224</v>
      </c>
      <c r="F89" s="80" t="s">
        <v>181</v>
      </c>
      <c r="G89" s="81">
        <v>21</v>
      </c>
      <c r="H89" s="81">
        <v>21</v>
      </c>
      <c r="I89" s="104">
        <f t="shared" si="1"/>
        <v>100</v>
      </c>
      <c r="J89" s="76"/>
    </row>
    <row r="90" spans="1:10" outlineLevel="1" x14ac:dyDescent="0.2">
      <c r="A90" s="87"/>
      <c r="B90" s="85" t="s">
        <v>303</v>
      </c>
      <c r="C90" s="82" t="s">
        <v>173</v>
      </c>
      <c r="D90" s="82" t="s">
        <v>225</v>
      </c>
      <c r="E90" s="82"/>
      <c r="F90" s="82"/>
      <c r="G90" s="83">
        <v>102.011</v>
      </c>
      <c r="H90" s="83">
        <v>102.011</v>
      </c>
      <c r="I90" s="103">
        <f t="shared" si="1"/>
        <v>100</v>
      </c>
      <c r="J90" s="76"/>
    </row>
    <row r="91" spans="1:10" outlineLevel="2" x14ac:dyDescent="0.2">
      <c r="A91" s="87"/>
      <c r="B91" s="86" t="s">
        <v>169</v>
      </c>
      <c r="C91" s="80" t="s">
        <v>173</v>
      </c>
      <c r="D91" s="80" t="s">
        <v>226</v>
      </c>
      <c r="E91" s="80"/>
      <c r="F91" s="80"/>
      <c r="G91" s="81">
        <v>102.011</v>
      </c>
      <c r="H91" s="81">
        <v>102.011</v>
      </c>
      <c r="I91" s="104">
        <f t="shared" si="1"/>
        <v>100</v>
      </c>
      <c r="J91" s="76"/>
    </row>
    <row r="92" spans="1:10" ht="38.25" outlineLevel="3" x14ac:dyDescent="0.2">
      <c r="A92" s="87"/>
      <c r="B92" s="86" t="s">
        <v>304</v>
      </c>
      <c r="C92" s="80" t="s">
        <v>173</v>
      </c>
      <c r="D92" s="80" t="s">
        <v>226</v>
      </c>
      <c r="E92" s="80" t="s">
        <v>227</v>
      </c>
      <c r="F92" s="80"/>
      <c r="G92" s="81">
        <v>102.011</v>
      </c>
      <c r="H92" s="81">
        <v>102.011</v>
      </c>
      <c r="I92" s="104">
        <f t="shared" si="1"/>
        <v>100</v>
      </c>
      <c r="J92" s="76"/>
    </row>
    <row r="93" spans="1:10" ht="25.5" outlineLevel="4" x14ac:dyDescent="0.2">
      <c r="A93" s="87"/>
      <c r="B93" s="86" t="s">
        <v>276</v>
      </c>
      <c r="C93" s="80" t="s">
        <v>173</v>
      </c>
      <c r="D93" s="80" t="s">
        <v>226</v>
      </c>
      <c r="E93" s="80" t="s">
        <v>228</v>
      </c>
      <c r="F93" s="80"/>
      <c r="G93" s="81">
        <v>102.011</v>
      </c>
      <c r="H93" s="81">
        <v>102.011</v>
      </c>
      <c r="I93" s="104">
        <f t="shared" si="1"/>
        <v>100</v>
      </c>
      <c r="J93" s="76"/>
    </row>
    <row r="94" spans="1:10" ht="38.25" outlineLevel="6" x14ac:dyDescent="0.2">
      <c r="A94" s="87"/>
      <c r="B94" s="86" t="s">
        <v>265</v>
      </c>
      <c r="C94" s="80" t="s">
        <v>173</v>
      </c>
      <c r="D94" s="80" t="s">
        <v>226</v>
      </c>
      <c r="E94" s="80" t="s">
        <v>229</v>
      </c>
      <c r="F94" s="80"/>
      <c r="G94" s="81">
        <v>102.011</v>
      </c>
      <c r="H94" s="81">
        <v>102.011</v>
      </c>
      <c r="I94" s="104">
        <f t="shared" si="1"/>
        <v>100</v>
      </c>
      <c r="J94" s="76"/>
    </row>
    <row r="95" spans="1:10" ht="63.75" outlineLevel="7" x14ac:dyDescent="0.2">
      <c r="A95" s="87"/>
      <c r="B95" s="86" t="s">
        <v>319</v>
      </c>
      <c r="C95" s="80" t="s">
        <v>173</v>
      </c>
      <c r="D95" s="80" t="s">
        <v>226</v>
      </c>
      <c r="E95" s="80" t="s">
        <v>230</v>
      </c>
      <c r="F95" s="80"/>
      <c r="G95" s="81">
        <v>102</v>
      </c>
      <c r="H95" s="81">
        <v>102</v>
      </c>
      <c r="I95" s="104">
        <f t="shared" si="1"/>
        <v>100</v>
      </c>
      <c r="J95" s="76"/>
    </row>
    <row r="96" spans="1:10" outlineLevel="7" x14ac:dyDescent="0.2">
      <c r="A96" s="87"/>
      <c r="B96" s="86"/>
      <c r="C96" s="80" t="s">
        <v>173</v>
      </c>
      <c r="D96" s="80" t="s">
        <v>226</v>
      </c>
      <c r="E96" s="80" t="s">
        <v>230</v>
      </c>
      <c r="F96" s="80" t="s">
        <v>181</v>
      </c>
      <c r="G96" s="81">
        <v>102</v>
      </c>
      <c r="H96" s="81">
        <v>102</v>
      </c>
      <c r="I96" s="104">
        <f t="shared" si="1"/>
        <v>100</v>
      </c>
      <c r="J96" s="76"/>
    </row>
    <row r="97" spans="1:10" ht="76.5" outlineLevel="7" x14ac:dyDescent="0.2">
      <c r="A97" s="87"/>
      <c r="B97" s="86" t="s">
        <v>305</v>
      </c>
      <c r="C97" s="80" t="s">
        <v>173</v>
      </c>
      <c r="D97" s="80" t="s">
        <v>226</v>
      </c>
      <c r="E97" s="80" t="s">
        <v>231</v>
      </c>
      <c r="F97" s="80"/>
      <c r="G97" s="81">
        <v>1.0999999999999999E-2</v>
      </c>
      <c r="H97" s="81">
        <v>1.0999999999999999E-2</v>
      </c>
      <c r="I97" s="104">
        <f t="shared" si="1"/>
        <v>100</v>
      </c>
      <c r="J97" s="76"/>
    </row>
    <row r="98" spans="1:10" ht="25.5" outlineLevel="7" x14ac:dyDescent="0.2">
      <c r="A98" s="87"/>
      <c r="B98" s="86" t="s">
        <v>271</v>
      </c>
      <c r="C98" s="80" t="s">
        <v>173</v>
      </c>
      <c r="D98" s="80" t="s">
        <v>226</v>
      </c>
      <c r="E98" s="80" t="s">
        <v>231</v>
      </c>
      <c r="F98" s="80" t="s">
        <v>181</v>
      </c>
      <c r="G98" s="81">
        <v>1.0999999999999999E-2</v>
      </c>
      <c r="H98" s="81">
        <v>1.0999999999999999E-2</v>
      </c>
      <c r="I98" s="104">
        <f t="shared" si="1"/>
        <v>100</v>
      </c>
      <c r="J98" s="76"/>
    </row>
    <row r="99" spans="1:10" outlineLevel="7" x14ac:dyDescent="0.2">
      <c r="A99" s="87"/>
      <c r="B99" s="85" t="s">
        <v>306</v>
      </c>
      <c r="C99" s="82" t="s">
        <v>173</v>
      </c>
      <c r="D99" s="82" t="s">
        <v>239</v>
      </c>
      <c r="E99" s="82"/>
      <c r="F99" s="82"/>
      <c r="G99" s="83">
        <v>2443.248</v>
      </c>
      <c r="H99" s="83">
        <v>2180.7622999999999</v>
      </c>
      <c r="I99" s="103">
        <f t="shared" si="1"/>
        <v>89.25669027458531</v>
      </c>
      <c r="J99" s="76"/>
    </row>
    <row r="100" spans="1:10" outlineLevel="7" x14ac:dyDescent="0.2">
      <c r="A100" s="87"/>
      <c r="B100" s="86" t="s">
        <v>266</v>
      </c>
      <c r="C100" s="80" t="s">
        <v>173</v>
      </c>
      <c r="D100" s="80" t="s">
        <v>240</v>
      </c>
      <c r="E100" s="80"/>
      <c r="F100" s="80"/>
      <c r="G100" s="81">
        <v>2443.248</v>
      </c>
      <c r="H100" s="81">
        <v>2180.7622999999999</v>
      </c>
      <c r="I100" s="104">
        <f t="shared" si="1"/>
        <v>89.25669027458531</v>
      </c>
      <c r="J100" s="76"/>
    </row>
    <row r="101" spans="1:10" outlineLevel="7" x14ac:dyDescent="0.2">
      <c r="A101" s="87"/>
      <c r="B101" s="86" t="s">
        <v>279</v>
      </c>
      <c r="C101" s="80" t="s">
        <v>173</v>
      </c>
      <c r="D101" s="80" t="s">
        <v>240</v>
      </c>
      <c r="E101" s="80" t="s">
        <v>176</v>
      </c>
      <c r="F101" s="80"/>
      <c r="G101" s="81">
        <v>2443.248</v>
      </c>
      <c r="H101" s="81">
        <v>2180.7622999999999</v>
      </c>
      <c r="I101" s="104">
        <f t="shared" si="1"/>
        <v>89.25669027458531</v>
      </c>
      <c r="J101" s="76"/>
    </row>
    <row r="102" spans="1:10" ht="51" outlineLevel="7" x14ac:dyDescent="0.2">
      <c r="A102" s="87"/>
      <c r="B102" s="86" t="s">
        <v>307</v>
      </c>
      <c r="C102" s="80" t="s">
        <v>173</v>
      </c>
      <c r="D102" s="80" t="s">
        <v>240</v>
      </c>
      <c r="E102" s="80" t="s">
        <v>241</v>
      </c>
      <c r="F102" s="80"/>
      <c r="G102" s="81">
        <v>2375</v>
      </c>
      <c r="H102" s="81">
        <v>2112.5142999999998</v>
      </c>
      <c r="I102" s="104">
        <f t="shared" si="1"/>
        <v>88.947970526315771</v>
      </c>
      <c r="J102" s="76"/>
    </row>
    <row r="103" spans="1:10" ht="63.75" outlineLevel="7" x14ac:dyDescent="0.2">
      <c r="A103" s="87"/>
      <c r="B103" s="86" t="s">
        <v>270</v>
      </c>
      <c r="C103" s="80" t="s">
        <v>173</v>
      </c>
      <c r="D103" s="80" t="s">
        <v>240</v>
      </c>
      <c r="E103" s="80" t="s">
        <v>241</v>
      </c>
      <c r="F103" s="80" t="s">
        <v>178</v>
      </c>
      <c r="G103" s="81">
        <v>305.60000000000002</v>
      </c>
      <c r="H103" s="81">
        <v>305.60000000000002</v>
      </c>
      <c r="I103" s="104">
        <f t="shared" si="1"/>
        <v>100</v>
      </c>
      <c r="J103" s="76"/>
    </row>
    <row r="104" spans="1:10" ht="25.5" outlineLevel="7" x14ac:dyDescent="0.2">
      <c r="A104" s="87"/>
      <c r="B104" s="86" t="s">
        <v>271</v>
      </c>
      <c r="C104" s="80" t="s">
        <v>173</v>
      </c>
      <c r="D104" s="80" t="s">
        <v>240</v>
      </c>
      <c r="E104" s="80" t="s">
        <v>241</v>
      </c>
      <c r="F104" s="80" t="s">
        <v>181</v>
      </c>
      <c r="G104" s="81">
        <v>44.4</v>
      </c>
      <c r="H104" s="81">
        <v>41.448700000000002</v>
      </c>
      <c r="I104" s="104">
        <f t="shared" si="1"/>
        <v>93.352927927927936</v>
      </c>
      <c r="J104" s="76"/>
    </row>
    <row r="105" spans="1:10" outlineLevel="7" x14ac:dyDescent="0.2">
      <c r="A105" s="87"/>
      <c r="B105" s="86" t="s">
        <v>277</v>
      </c>
      <c r="C105" s="80" t="s">
        <v>173</v>
      </c>
      <c r="D105" s="80" t="s">
        <v>240</v>
      </c>
      <c r="E105" s="80" t="s">
        <v>241</v>
      </c>
      <c r="F105" s="80" t="s">
        <v>242</v>
      </c>
      <c r="G105" s="81">
        <v>2025</v>
      </c>
      <c r="H105" s="81">
        <v>1765.4656</v>
      </c>
      <c r="I105" s="104">
        <f t="shared" si="1"/>
        <v>87.183486419753081</v>
      </c>
      <c r="J105" s="76"/>
    </row>
    <row r="106" spans="1:10" ht="76.5" outlineLevel="7" x14ac:dyDescent="0.2">
      <c r="A106" s="87"/>
      <c r="B106" s="86" t="s">
        <v>308</v>
      </c>
      <c r="C106" s="80" t="s">
        <v>173</v>
      </c>
      <c r="D106" s="80" t="s">
        <v>240</v>
      </c>
      <c r="E106" s="80" t="s">
        <v>243</v>
      </c>
      <c r="F106" s="80"/>
      <c r="G106" s="81">
        <v>68.248000000000005</v>
      </c>
      <c r="H106" s="81">
        <v>68.248000000000005</v>
      </c>
      <c r="I106" s="104">
        <f t="shared" si="1"/>
        <v>100</v>
      </c>
      <c r="J106" s="76"/>
    </row>
    <row r="107" spans="1:10" outlineLevel="7" x14ac:dyDescent="0.2">
      <c r="A107" s="87"/>
      <c r="B107" s="86" t="s">
        <v>277</v>
      </c>
      <c r="C107" s="80" t="s">
        <v>173</v>
      </c>
      <c r="D107" s="80" t="s">
        <v>240</v>
      </c>
      <c r="E107" s="80" t="s">
        <v>243</v>
      </c>
      <c r="F107" s="80" t="s">
        <v>242</v>
      </c>
      <c r="G107" s="81">
        <v>68.248000000000005</v>
      </c>
      <c r="H107" s="81">
        <v>68.248000000000005</v>
      </c>
      <c r="I107" s="104">
        <f t="shared" si="1"/>
        <v>100</v>
      </c>
      <c r="J107" s="76"/>
    </row>
    <row r="108" spans="1:10" ht="25.5" outlineLevel="1" x14ac:dyDescent="0.2">
      <c r="A108" s="102" t="s">
        <v>257</v>
      </c>
      <c r="B108" s="85" t="s">
        <v>309</v>
      </c>
      <c r="C108" s="82">
        <v>961</v>
      </c>
      <c r="D108" s="82"/>
      <c r="E108" s="82"/>
      <c r="F108" s="82"/>
      <c r="G108" s="83">
        <f>G109+G118+G133</f>
        <v>4330.1641</v>
      </c>
      <c r="H108" s="83">
        <f>H109+H118+H133</f>
        <v>4329.3753999999999</v>
      </c>
      <c r="I108" s="103">
        <f t="shared" si="1"/>
        <v>99.98178590968412</v>
      </c>
      <c r="J108" s="76"/>
    </row>
    <row r="109" spans="1:10" ht="25.5" outlineLevel="1" x14ac:dyDescent="0.2">
      <c r="A109" s="87"/>
      <c r="B109" s="85" t="s">
        <v>289</v>
      </c>
      <c r="C109" s="82" t="s">
        <v>173</v>
      </c>
      <c r="D109" s="82" t="s">
        <v>195</v>
      </c>
      <c r="E109" s="80"/>
      <c r="F109" s="80"/>
      <c r="G109" s="83">
        <f>G110+G114</f>
        <v>58</v>
      </c>
      <c r="H109" s="83">
        <f>H110+H114</f>
        <v>58</v>
      </c>
      <c r="I109" s="103">
        <f t="shared" si="1"/>
        <v>100</v>
      </c>
      <c r="J109" s="76"/>
    </row>
    <row r="110" spans="1:10" ht="25.5" outlineLevel="1" x14ac:dyDescent="0.2">
      <c r="A110" s="87"/>
      <c r="B110" s="86" t="s">
        <v>267</v>
      </c>
      <c r="C110" s="80" t="s">
        <v>173</v>
      </c>
      <c r="D110" s="80" t="s">
        <v>202</v>
      </c>
      <c r="E110" s="80"/>
      <c r="F110" s="80"/>
      <c r="G110" s="81">
        <v>8</v>
      </c>
      <c r="H110" s="81">
        <v>8</v>
      </c>
      <c r="I110" s="104">
        <f t="shared" si="1"/>
        <v>100</v>
      </c>
      <c r="J110" s="76"/>
    </row>
    <row r="111" spans="1:10" outlineLevel="1" x14ac:dyDescent="0.2">
      <c r="A111" s="87"/>
      <c r="B111" s="86" t="s">
        <v>279</v>
      </c>
      <c r="C111" s="80" t="s">
        <v>173</v>
      </c>
      <c r="D111" s="80" t="s">
        <v>202</v>
      </c>
      <c r="E111" s="80" t="s">
        <v>176</v>
      </c>
      <c r="F111" s="80"/>
      <c r="G111" s="81">
        <v>8</v>
      </c>
      <c r="H111" s="81">
        <v>8</v>
      </c>
      <c r="I111" s="104">
        <f t="shared" si="1"/>
        <v>100</v>
      </c>
      <c r="J111" s="76"/>
    </row>
    <row r="112" spans="1:10" ht="38.25" outlineLevel="1" x14ac:dyDescent="0.2">
      <c r="A112" s="87"/>
      <c r="B112" s="86" t="s">
        <v>310</v>
      </c>
      <c r="C112" s="80" t="s">
        <v>173</v>
      </c>
      <c r="D112" s="80" t="s">
        <v>202</v>
      </c>
      <c r="E112" s="80" t="s">
        <v>203</v>
      </c>
      <c r="F112" s="80"/>
      <c r="G112" s="81">
        <v>8</v>
      </c>
      <c r="H112" s="81">
        <v>8</v>
      </c>
      <c r="I112" s="104">
        <f t="shared" si="1"/>
        <v>100</v>
      </c>
      <c r="J112" s="76"/>
    </row>
    <row r="113" spans="1:10" ht="25.5" outlineLevel="1" x14ac:dyDescent="0.2">
      <c r="A113" s="87"/>
      <c r="B113" s="86" t="s">
        <v>271</v>
      </c>
      <c r="C113" s="80" t="s">
        <v>173</v>
      </c>
      <c r="D113" s="80" t="s">
        <v>202</v>
      </c>
      <c r="E113" s="80" t="s">
        <v>203</v>
      </c>
      <c r="F113" s="80" t="s">
        <v>181</v>
      </c>
      <c r="G113" s="81">
        <v>8</v>
      </c>
      <c r="H113" s="81">
        <v>8</v>
      </c>
      <c r="I113" s="104">
        <f t="shared" si="1"/>
        <v>100</v>
      </c>
      <c r="J113" s="76"/>
    </row>
    <row r="114" spans="1:10" outlineLevel="1" x14ac:dyDescent="0.2">
      <c r="A114" s="87"/>
      <c r="B114" s="86" t="s">
        <v>72</v>
      </c>
      <c r="C114" s="80" t="s">
        <v>173</v>
      </c>
      <c r="D114" s="80" t="s">
        <v>199</v>
      </c>
      <c r="E114" s="80"/>
      <c r="F114" s="80"/>
      <c r="G114" s="81">
        <f>G115</f>
        <v>50</v>
      </c>
      <c r="H114" s="81">
        <f>H115</f>
        <v>50</v>
      </c>
      <c r="I114" s="104">
        <f t="shared" si="1"/>
        <v>100</v>
      </c>
      <c r="J114" s="76"/>
    </row>
    <row r="115" spans="1:10" outlineLevel="1" x14ac:dyDescent="0.2">
      <c r="A115" s="87"/>
      <c r="B115" s="86" t="s">
        <v>279</v>
      </c>
      <c r="C115" s="80" t="s">
        <v>173</v>
      </c>
      <c r="D115" s="80" t="s">
        <v>199</v>
      </c>
      <c r="E115" s="80" t="s">
        <v>176</v>
      </c>
      <c r="F115" s="80"/>
      <c r="G115" s="81">
        <f>G116</f>
        <v>50</v>
      </c>
      <c r="H115" s="81">
        <f>H116</f>
        <v>50</v>
      </c>
      <c r="I115" s="104">
        <f t="shared" si="1"/>
        <v>100</v>
      </c>
      <c r="J115" s="76"/>
    </row>
    <row r="116" spans="1:10" ht="25.5" outlineLevel="1" x14ac:dyDescent="0.2">
      <c r="A116" s="87"/>
      <c r="B116" s="86" t="s">
        <v>311</v>
      </c>
      <c r="C116" s="80" t="s">
        <v>173</v>
      </c>
      <c r="D116" s="80" t="s">
        <v>199</v>
      </c>
      <c r="E116" s="80" t="s">
        <v>201</v>
      </c>
      <c r="F116" s="80"/>
      <c r="G116" s="81">
        <v>50</v>
      </c>
      <c r="H116" s="81">
        <v>50</v>
      </c>
      <c r="I116" s="104">
        <f t="shared" ref="I116:I117" si="2">H116/G116*100</f>
        <v>100</v>
      </c>
      <c r="J116" s="76"/>
    </row>
    <row r="117" spans="1:10" ht="25.5" outlineLevel="1" x14ac:dyDescent="0.2">
      <c r="A117" s="87"/>
      <c r="B117" s="86" t="s">
        <v>271</v>
      </c>
      <c r="C117" s="80" t="s">
        <v>173</v>
      </c>
      <c r="D117" s="80" t="s">
        <v>199</v>
      </c>
      <c r="E117" s="80" t="s">
        <v>201</v>
      </c>
      <c r="F117" s="80" t="s">
        <v>181</v>
      </c>
      <c r="G117" s="81">
        <v>50</v>
      </c>
      <c r="H117" s="81">
        <v>50</v>
      </c>
      <c r="I117" s="104">
        <f t="shared" si="2"/>
        <v>100</v>
      </c>
      <c r="J117" s="76"/>
    </row>
    <row r="118" spans="1:10" outlineLevel="1" x14ac:dyDescent="0.2">
      <c r="A118" s="87"/>
      <c r="B118" s="85" t="s">
        <v>312</v>
      </c>
      <c r="C118" s="82">
        <v>961</v>
      </c>
      <c r="D118" s="105" t="s">
        <v>232</v>
      </c>
      <c r="E118" s="82"/>
      <c r="F118" s="82"/>
      <c r="G118" s="83">
        <f>G120+G129</f>
        <v>4258.1641</v>
      </c>
      <c r="H118" s="83">
        <f>H120+H129</f>
        <v>4257.3753999999999</v>
      </c>
      <c r="I118" s="103">
        <f t="shared" si="1"/>
        <v>99.981477933177814</v>
      </c>
      <c r="J118" s="76"/>
    </row>
    <row r="119" spans="1:10" outlineLevel="2" x14ac:dyDescent="0.2">
      <c r="A119" s="87"/>
      <c r="B119" s="86" t="s">
        <v>25</v>
      </c>
      <c r="C119" s="80" t="s">
        <v>173</v>
      </c>
      <c r="D119" s="80" t="s">
        <v>233</v>
      </c>
      <c r="E119" s="80"/>
      <c r="F119" s="80"/>
      <c r="G119" s="81">
        <v>4236.1641</v>
      </c>
      <c r="H119" s="81">
        <v>4235.3753999999999</v>
      </c>
      <c r="I119" s="104">
        <f t="shared" si="1"/>
        <v>99.981381741089763</v>
      </c>
      <c r="J119" s="76"/>
    </row>
    <row r="120" spans="1:10" outlineLevel="3" x14ac:dyDescent="0.2">
      <c r="A120" s="87"/>
      <c r="B120" s="86" t="s">
        <v>279</v>
      </c>
      <c r="C120" s="80" t="s">
        <v>173</v>
      </c>
      <c r="D120" s="80" t="s">
        <v>233</v>
      </c>
      <c r="E120" s="80" t="s">
        <v>176</v>
      </c>
      <c r="F120" s="80"/>
      <c r="G120" s="81">
        <v>4236.1641</v>
      </c>
      <c r="H120" s="81">
        <v>4235.3753999999999</v>
      </c>
      <c r="I120" s="104">
        <f t="shared" si="1"/>
        <v>99.981381741089763</v>
      </c>
      <c r="J120" s="76"/>
    </row>
    <row r="121" spans="1:10" ht="38.25" outlineLevel="7" x14ac:dyDescent="0.2">
      <c r="A121" s="87"/>
      <c r="B121" s="86" t="s">
        <v>313</v>
      </c>
      <c r="C121" s="80" t="s">
        <v>173</v>
      </c>
      <c r="D121" s="80" t="s">
        <v>233</v>
      </c>
      <c r="E121" s="80" t="s">
        <v>234</v>
      </c>
      <c r="F121" s="80"/>
      <c r="G121" s="81">
        <v>3986.1641</v>
      </c>
      <c r="H121" s="81">
        <v>3985.3753999999999</v>
      </c>
      <c r="I121" s="104">
        <f t="shared" si="1"/>
        <v>99.980214060931402</v>
      </c>
      <c r="J121" s="76"/>
    </row>
    <row r="122" spans="1:10" ht="63.75" outlineLevel="7" x14ac:dyDescent="0.2">
      <c r="A122" s="87"/>
      <c r="B122" s="86" t="s">
        <v>270</v>
      </c>
      <c r="C122" s="80" t="s">
        <v>173</v>
      </c>
      <c r="D122" s="80" t="s">
        <v>233</v>
      </c>
      <c r="E122" s="80" t="s">
        <v>234</v>
      </c>
      <c r="F122" s="80" t="s">
        <v>178</v>
      </c>
      <c r="G122" s="81">
        <v>3031.9535999999998</v>
      </c>
      <c r="H122" s="81">
        <v>3031.9535999999998</v>
      </c>
      <c r="I122" s="104">
        <f t="shared" si="1"/>
        <v>100</v>
      </c>
      <c r="J122" s="76"/>
    </row>
    <row r="123" spans="1:10" ht="25.5" outlineLevel="7" x14ac:dyDescent="0.2">
      <c r="A123" s="87"/>
      <c r="B123" s="86" t="s">
        <v>271</v>
      </c>
      <c r="C123" s="80" t="s">
        <v>173</v>
      </c>
      <c r="D123" s="80" t="s">
        <v>233</v>
      </c>
      <c r="E123" s="80" t="s">
        <v>234</v>
      </c>
      <c r="F123" s="80" t="s">
        <v>181</v>
      </c>
      <c r="G123" s="81">
        <v>947.73670000000004</v>
      </c>
      <c r="H123" s="81">
        <v>946.94799999999998</v>
      </c>
      <c r="I123" s="104">
        <f t="shared" si="1"/>
        <v>99.916780683917793</v>
      </c>
      <c r="J123" s="76"/>
    </row>
    <row r="124" spans="1:10" outlineLevel="7" x14ac:dyDescent="0.2">
      <c r="A124" s="87"/>
      <c r="B124" s="86" t="s">
        <v>272</v>
      </c>
      <c r="C124" s="80" t="s">
        <v>173</v>
      </c>
      <c r="D124" s="80" t="s">
        <v>233</v>
      </c>
      <c r="E124" s="80" t="s">
        <v>234</v>
      </c>
      <c r="F124" s="80" t="s">
        <v>186</v>
      </c>
      <c r="G124" s="81">
        <v>6.4737999999999998</v>
      </c>
      <c r="H124" s="81">
        <v>6.4737999999999998</v>
      </c>
      <c r="I124" s="104">
        <f t="shared" si="1"/>
        <v>100</v>
      </c>
      <c r="J124" s="76"/>
    </row>
    <row r="125" spans="1:10" ht="38.25" outlineLevel="7" x14ac:dyDescent="0.2">
      <c r="A125" s="87"/>
      <c r="B125" s="86" t="s">
        <v>314</v>
      </c>
      <c r="C125" s="80" t="s">
        <v>173</v>
      </c>
      <c r="D125" s="80" t="s">
        <v>233</v>
      </c>
      <c r="E125" s="80" t="s">
        <v>235</v>
      </c>
      <c r="F125" s="80"/>
      <c r="G125" s="81">
        <v>200</v>
      </c>
      <c r="H125" s="81">
        <v>200</v>
      </c>
      <c r="I125" s="104">
        <f t="shared" si="1"/>
        <v>100</v>
      </c>
      <c r="J125" s="76"/>
    </row>
    <row r="126" spans="1:10" ht="25.5" outlineLevel="7" x14ac:dyDescent="0.2">
      <c r="A126" s="87"/>
      <c r="B126" s="86" t="s">
        <v>271</v>
      </c>
      <c r="C126" s="80" t="s">
        <v>173</v>
      </c>
      <c r="D126" s="80" t="s">
        <v>233</v>
      </c>
      <c r="E126" s="80" t="s">
        <v>235</v>
      </c>
      <c r="F126" s="80" t="s">
        <v>181</v>
      </c>
      <c r="G126" s="81">
        <v>200</v>
      </c>
      <c r="H126" s="81">
        <v>200</v>
      </c>
      <c r="I126" s="104">
        <f t="shared" si="1"/>
        <v>100</v>
      </c>
      <c r="J126" s="76"/>
    </row>
    <row r="127" spans="1:10" ht="38.25" outlineLevel="7" x14ac:dyDescent="0.2">
      <c r="A127" s="87"/>
      <c r="B127" s="86" t="s">
        <v>315</v>
      </c>
      <c r="C127" s="80" t="s">
        <v>173</v>
      </c>
      <c r="D127" s="80" t="s">
        <v>233</v>
      </c>
      <c r="E127" s="80" t="s">
        <v>236</v>
      </c>
      <c r="F127" s="80"/>
      <c r="G127" s="81">
        <v>50</v>
      </c>
      <c r="H127" s="81">
        <v>50</v>
      </c>
      <c r="I127" s="104">
        <f t="shared" si="1"/>
        <v>100</v>
      </c>
      <c r="J127" s="76"/>
    </row>
    <row r="128" spans="1:10" ht="25.5" outlineLevel="7" x14ac:dyDescent="0.2">
      <c r="A128" s="87"/>
      <c r="B128" s="86" t="s">
        <v>271</v>
      </c>
      <c r="C128" s="80" t="s">
        <v>173</v>
      </c>
      <c r="D128" s="80" t="s">
        <v>233</v>
      </c>
      <c r="E128" s="80" t="s">
        <v>236</v>
      </c>
      <c r="F128" s="80" t="s">
        <v>181</v>
      </c>
      <c r="G128" s="81">
        <v>50</v>
      </c>
      <c r="H128" s="81">
        <v>50</v>
      </c>
      <c r="I128" s="104">
        <f t="shared" si="1"/>
        <v>100</v>
      </c>
      <c r="J128" s="76"/>
    </row>
    <row r="129" spans="1:10" outlineLevel="2" x14ac:dyDescent="0.2">
      <c r="A129" s="87"/>
      <c r="B129" s="86" t="s">
        <v>268</v>
      </c>
      <c r="C129" s="80" t="s">
        <v>173</v>
      </c>
      <c r="D129" s="80" t="s">
        <v>237</v>
      </c>
      <c r="E129" s="80"/>
      <c r="F129" s="80"/>
      <c r="G129" s="81">
        <v>22</v>
      </c>
      <c r="H129" s="81">
        <v>22</v>
      </c>
      <c r="I129" s="104">
        <f t="shared" si="1"/>
        <v>100</v>
      </c>
      <c r="J129" s="76"/>
    </row>
    <row r="130" spans="1:10" outlineLevel="3" x14ac:dyDescent="0.2">
      <c r="A130" s="87"/>
      <c r="B130" s="86" t="s">
        <v>279</v>
      </c>
      <c r="C130" s="80" t="s">
        <v>173</v>
      </c>
      <c r="D130" s="80" t="s">
        <v>237</v>
      </c>
      <c r="E130" s="80" t="s">
        <v>176</v>
      </c>
      <c r="F130" s="80"/>
      <c r="G130" s="81">
        <v>22</v>
      </c>
      <c r="H130" s="81">
        <v>22</v>
      </c>
      <c r="I130" s="104">
        <f t="shared" si="1"/>
        <v>100</v>
      </c>
      <c r="J130" s="76"/>
    </row>
    <row r="131" spans="1:10" ht="38.25" outlineLevel="7" x14ac:dyDescent="0.2">
      <c r="A131" s="87"/>
      <c r="B131" s="86" t="s">
        <v>316</v>
      </c>
      <c r="C131" s="80" t="s">
        <v>173</v>
      </c>
      <c r="D131" s="80" t="s">
        <v>237</v>
      </c>
      <c r="E131" s="80" t="s">
        <v>238</v>
      </c>
      <c r="F131" s="80"/>
      <c r="G131" s="81">
        <v>22</v>
      </c>
      <c r="H131" s="81">
        <v>22</v>
      </c>
      <c r="I131" s="104">
        <f t="shared" si="1"/>
        <v>100</v>
      </c>
      <c r="J131" s="76"/>
    </row>
    <row r="132" spans="1:10" ht="25.5" outlineLevel="7" x14ac:dyDescent="0.2">
      <c r="A132" s="87"/>
      <c r="B132" s="86" t="s">
        <v>271</v>
      </c>
      <c r="C132" s="80" t="s">
        <v>173</v>
      </c>
      <c r="D132" s="80" t="s">
        <v>237</v>
      </c>
      <c r="E132" s="80" t="s">
        <v>238</v>
      </c>
      <c r="F132" s="80" t="s">
        <v>181</v>
      </c>
      <c r="G132" s="81">
        <v>22</v>
      </c>
      <c r="H132" s="81">
        <v>22</v>
      </c>
      <c r="I132" s="104">
        <f t="shared" si="1"/>
        <v>100</v>
      </c>
      <c r="J132" s="76"/>
    </row>
    <row r="133" spans="1:10" outlineLevel="1" x14ac:dyDescent="0.2">
      <c r="A133" s="87"/>
      <c r="B133" s="85" t="s">
        <v>317</v>
      </c>
      <c r="C133" s="82" t="s">
        <v>173</v>
      </c>
      <c r="D133" s="82" t="s">
        <v>244</v>
      </c>
      <c r="E133" s="82"/>
      <c r="F133" s="82"/>
      <c r="G133" s="83">
        <v>14</v>
      </c>
      <c r="H133" s="83">
        <v>14</v>
      </c>
      <c r="I133" s="103">
        <f t="shared" si="1"/>
        <v>100</v>
      </c>
      <c r="J133" s="76"/>
    </row>
    <row r="134" spans="1:10" outlineLevel="2" x14ac:dyDescent="0.2">
      <c r="A134" s="87"/>
      <c r="B134" s="86" t="s">
        <v>73</v>
      </c>
      <c r="C134" s="80" t="s">
        <v>173</v>
      </c>
      <c r="D134" s="80" t="s">
        <v>245</v>
      </c>
      <c r="E134" s="80"/>
      <c r="F134" s="80"/>
      <c r="G134" s="81">
        <v>14</v>
      </c>
      <c r="H134" s="81">
        <v>14</v>
      </c>
      <c r="I134" s="104">
        <f t="shared" si="1"/>
        <v>100</v>
      </c>
      <c r="J134" s="76"/>
    </row>
    <row r="135" spans="1:10" outlineLevel="3" x14ac:dyDescent="0.2">
      <c r="A135" s="87"/>
      <c r="B135" s="86" t="s">
        <v>279</v>
      </c>
      <c r="C135" s="80" t="s">
        <v>173</v>
      </c>
      <c r="D135" s="80" t="s">
        <v>245</v>
      </c>
      <c r="E135" s="80" t="s">
        <v>176</v>
      </c>
      <c r="F135" s="80"/>
      <c r="G135" s="81">
        <v>14</v>
      </c>
      <c r="H135" s="81">
        <v>14</v>
      </c>
      <c r="I135" s="104">
        <f t="shared" si="1"/>
        <v>100</v>
      </c>
      <c r="J135" s="76"/>
    </row>
    <row r="136" spans="1:10" ht="38.25" outlineLevel="7" x14ac:dyDescent="0.2">
      <c r="A136" s="87"/>
      <c r="B136" s="86" t="s">
        <v>318</v>
      </c>
      <c r="C136" s="80" t="s">
        <v>173</v>
      </c>
      <c r="D136" s="80" t="s">
        <v>245</v>
      </c>
      <c r="E136" s="80" t="s">
        <v>246</v>
      </c>
      <c r="F136" s="80"/>
      <c r="G136" s="81">
        <v>14</v>
      </c>
      <c r="H136" s="81">
        <v>14</v>
      </c>
      <c r="I136" s="104">
        <f t="shared" si="1"/>
        <v>100</v>
      </c>
      <c r="J136" s="76"/>
    </row>
    <row r="137" spans="1:10" ht="25.5" outlineLevel="7" x14ac:dyDescent="0.2">
      <c r="A137" s="87"/>
      <c r="B137" s="86" t="s">
        <v>271</v>
      </c>
      <c r="C137" s="80" t="s">
        <v>173</v>
      </c>
      <c r="D137" s="80" t="s">
        <v>245</v>
      </c>
      <c r="E137" s="80" t="s">
        <v>246</v>
      </c>
      <c r="F137" s="80" t="s">
        <v>181</v>
      </c>
      <c r="G137" s="81">
        <v>14</v>
      </c>
      <c r="H137" s="81">
        <v>14</v>
      </c>
      <c r="I137" s="104">
        <f t="shared" si="1"/>
        <v>100</v>
      </c>
      <c r="J137" s="76"/>
    </row>
    <row r="138" spans="1:10" x14ac:dyDescent="0.2">
      <c r="A138" s="87"/>
      <c r="B138" s="126" t="s">
        <v>247</v>
      </c>
      <c r="C138" s="127"/>
      <c r="D138" s="127"/>
      <c r="E138" s="127"/>
      <c r="F138" s="127"/>
      <c r="G138" s="106">
        <f>G9+G108</f>
        <v>19725.906800000001</v>
      </c>
      <c r="H138" s="106">
        <f>H9+H108</f>
        <v>14870.618600000002</v>
      </c>
      <c r="I138" s="103">
        <f t="shared" si="1"/>
        <v>75.386235729350602</v>
      </c>
      <c r="J138" s="76"/>
    </row>
    <row r="139" spans="1:10" ht="12.75" customHeight="1" x14ac:dyDescent="0.2"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 ht="15" customHeight="1" x14ac:dyDescent="0.2">
      <c r="B140" s="128"/>
      <c r="C140" s="129"/>
      <c r="D140" s="129"/>
      <c r="E140" s="129"/>
      <c r="F140" s="129"/>
      <c r="G140" s="129"/>
      <c r="H140" s="79"/>
      <c r="I140" s="79"/>
      <c r="J140" s="76"/>
    </row>
  </sheetData>
  <mergeCells count="17">
    <mergeCell ref="B138:F138"/>
    <mergeCell ref="B140:G140"/>
    <mergeCell ref="G2:I2"/>
    <mergeCell ref="B4:I4"/>
    <mergeCell ref="A6:A7"/>
    <mergeCell ref="H6:H7"/>
    <mergeCell ref="I6:I7"/>
    <mergeCell ref="G6:G7"/>
    <mergeCell ref="B1:F1"/>
    <mergeCell ref="B2:F2"/>
    <mergeCell ref="B3:H3"/>
    <mergeCell ref="B5:I5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E3" sqref="E3:F3"/>
    </sheetView>
  </sheetViews>
  <sheetFormatPr defaultRowHeight="12" x14ac:dyDescent="0.2"/>
  <cols>
    <col min="1" max="1" width="8" style="17" customWidth="1"/>
    <col min="2" max="2" width="7.7109375" style="17" customWidth="1"/>
    <col min="3" max="3" width="56.85546875" style="25" customWidth="1"/>
    <col min="4" max="4" width="18.7109375" style="18" customWidth="1"/>
    <col min="5" max="5" width="14" style="16" customWidth="1"/>
    <col min="6" max="6" width="14.5703125" style="16" customWidth="1"/>
    <col min="7" max="16384" width="9.140625" style="16"/>
  </cols>
  <sheetData>
    <row r="1" spans="1:6" ht="11.25" x14ac:dyDescent="0.2">
      <c r="C1" s="26"/>
      <c r="D1" s="26"/>
    </row>
    <row r="2" spans="1:6" ht="3" customHeight="1" x14ac:dyDescent="0.2">
      <c r="C2" s="26"/>
      <c r="D2" s="26"/>
    </row>
    <row r="3" spans="1:6" ht="76.5" customHeight="1" x14ac:dyDescent="0.2">
      <c r="C3" s="27"/>
      <c r="D3" s="28"/>
      <c r="E3" s="137" t="s">
        <v>322</v>
      </c>
      <c r="F3" s="137"/>
    </row>
    <row r="4" spans="1:6" ht="29.25" customHeight="1" x14ac:dyDescent="0.2">
      <c r="C4" s="29"/>
      <c r="D4" s="30"/>
      <c r="E4" s="68"/>
      <c r="F4" s="68"/>
    </row>
    <row r="5" spans="1:6" ht="35.25" customHeight="1" x14ac:dyDescent="0.2">
      <c r="A5" s="138" t="s">
        <v>172</v>
      </c>
      <c r="B5" s="138"/>
      <c r="C5" s="138"/>
      <c r="D5" s="138"/>
      <c r="E5" s="138"/>
      <c r="F5" s="138"/>
    </row>
    <row r="6" spans="1:6" s="19" customFormat="1" ht="25.5" x14ac:dyDescent="0.2">
      <c r="A6" s="31" t="s">
        <v>6</v>
      </c>
      <c r="B6" s="32" t="s">
        <v>7</v>
      </c>
      <c r="C6" s="33"/>
      <c r="D6" s="34" t="s">
        <v>164</v>
      </c>
      <c r="E6" s="35" t="s">
        <v>32</v>
      </c>
      <c r="F6" s="35" t="s">
        <v>31</v>
      </c>
    </row>
    <row r="7" spans="1:6" s="19" customFormat="1" ht="13.5" x14ac:dyDescent="0.25">
      <c r="A7" s="31" t="s">
        <v>33</v>
      </c>
      <c r="B7" s="32">
        <v>2</v>
      </c>
      <c r="C7" s="37" t="s">
        <v>34</v>
      </c>
      <c r="D7" s="38">
        <v>4</v>
      </c>
      <c r="E7" s="39">
        <v>5</v>
      </c>
      <c r="F7" s="39">
        <v>6</v>
      </c>
    </row>
    <row r="8" spans="1:6" s="19" customFormat="1" ht="12.75" x14ac:dyDescent="0.2">
      <c r="A8" s="46" t="s">
        <v>8</v>
      </c>
      <c r="B8" s="46"/>
      <c r="C8" s="71" t="s">
        <v>9</v>
      </c>
      <c r="D8" s="92">
        <f>D9+D10+D11+D12+D13</f>
        <v>7038.4305999999997</v>
      </c>
      <c r="E8" s="92">
        <f>SUM(E9:E13)</f>
        <v>7012.0698000000002</v>
      </c>
      <c r="F8" s="93">
        <f>E8/D8*100</f>
        <v>99.625473326397511</v>
      </c>
    </row>
    <row r="9" spans="1:6" s="19" customFormat="1" ht="25.5" x14ac:dyDescent="0.2">
      <c r="A9" s="9" t="s">
        <v>8</v>
      </c>
      <c r="B9" s="9" t="s">
        <v>10</v>
      </c>
      <c r="C9" s="69" t="s">
        <v>11</v>
      </c>
      <c r="D9" s="107">
        <v>2105.3009999999999</v>
      </c>
      <c r="E9" s="107">
        <v>2105.3006999999998</v>
      </c>
      <c r="F9" s="100">
        <f t="shared" ref="F9:F36" si="0">E9/D9*100</f>
        <v>99.999985750256144</v>
      </c>
    </row>
    <row r="10" spans="1:6" ht="38.25" x14ac:dyDescent="0.2">
      <c r="A10" s="9" t="s">
        <v>8</v>
      </c>
      <c r="B10" s="9" t="s">
        <v>12</v>
      </c>
      <c r="C10" s="69" t="s">
        <v>13</v>
      </c>
      <c r="D10" s="107">
        <v>2744.5434</v>
      </c>
      <c r="E10" s="107">
        <v>2730.3824</v>
      </c>
      <c r="F10" s="100">
        <f t="shared" si="0"/>
        <v>99.484030749887211</v>
      </c>
    </row>
    <row r="11" spans="1:6" ht="12.75" x14ac:dyDescent="0.2">
      <c r="A11" s="9" t="s">
        <v>8</v>
      </c>
      <c r="B11" s="9" t="s">
        <v>166</v>
      </c>
      <c r="C11" s="69" t="s">
        <v>165</v>
      </c>
      <c r="D11" s="107">
        <v>77</v>
      </c>
      <c r="E11" s="107">
        <v>77</v>
      </c>
      <c r="F11" s="100"/>
    </row>
    <row r="12" spans="1:6" ht="12.75" x14ac:dyDescent="0.2">
      <c r="A12" s="9" t="s">
        <v>8</v>
      </c>
      <c r="B12" s="9" t="s">
        <v>28</v>
      </c>
      <c r="C12" s="69" t="s">
        <v>14</v>
      </c>
      <c r="D12" s="107">
        <v>10</v>
      </c>
      <c r="E12" s="107">
        <v>0</v>
      </c>
      <c r="F12" s="100">
        <f t="shared" si="0"/>
        <v>0</v>
      </c>
    </row>
    <row r="13" spans="1:6" ht="12.75" x14ac:dyDescent="0.2">
      <c r="A13" s="9" t="s">
        <v>8</v>
      </c>
      <c r="B13" s="9" t="s">
        <v>57</v>
      </c>
      <c r="C13" s="69" t="s">
        <v>15</v>
      </c>
      <c r="D13" s="107">
        <v>2101.5862000000002</v>
      </c>
      <c r="E13" s="107">
        <v>2099.3867</v>
      </c>
      <c r="F13" s="100">
        <f t="shared" si="0"/>
        <v>99.895340957225542</v>
      </c>
    </row>
    <row r="14" spans="1:6" ht="12.75" x14ac:dyDescent="0.2">
      <c r="A14" s="46" t="s">
        <v>10</v>
      </c>
      <c r="B14" s="46"/>
      <c r="C14" s="72" t="s">
        <v>16</v>
      </c>
      <c r="D14" s="92">
        <f>D15</f>
        <v>173.6</v>
      </c>
      <c r="E14" s="92">
        <f>E15</f>
        <v>173.6</v>
      </c>
      <c r="F14" s="93">
        <f t="shared" si="0"/>
        <v>100</v>
      </c>
    </row>
    <row r="15" spans="1:6" ht="12.75" x14ac:dyDescent="0.2">
      <c r="A15" s="9" t="s">
        <v>10</v>
      </c>
      <c r="B15" s="9" t="s">
        <v>17</v>
      </c>
      <c r="C15" s="69" t="s">
        <v>18</v>
      </c>
      <c r="D15" s="107">
        <v>173.6</v>
      </c>
      <c r="E15" s="107">
        <v>173.6</v>
      </c>
      <c r="F15" s="100">
        <f t="shared" si="0"/>
        <v>100</v>
      </c>
    </row>
    <row r="16" spans="1:6" ht="12.75" x14ac:dyDescent="0.2">
      <c r="A16" s="46" t="s">
        <v>17</v>
      </c>
      <c r="B16" s="9"/>
      <c r="C16" s="72" t="s">
        <v>60</v>
      </c>
      <c r="D16" s="92">
        <f>D17+D19+D18</f>
        <v>183.29990000000001</v>
      </c>
      <c r="E16" s="92">
        <f>E17+E19+E18</f>
        <v>183.29990000000001</v>
      </c>
      <c r="F16" s="93">
        <f t="shared" si="0"/>
        <v>100</v>
      </c>
    </row>
    <row r="17" spans="1:6" ht="12.75" x14ac:dyDescent="0.2">
      <c r="A17" s="9" t="s">
        <v>17</v>
      </c>
      <c r="B17" s="9" t="s">
        <v>12</v>
      </c>
      <c r="C17" s="69" t="s">
        <v>61</v>
      </c>
      <c r="D17" s="107">
        <v>19.399899999999999</v>
      </c>
      <c r="E17" s="107">
        <v>19.399899999999999</v>
      </c>
      <c r="F17" s="100">
        <f t="shared" si="0"/>
        <v>100</v>
      </c>
    </row>
    <row r="18" spans="1:6" ht="12.75" x14ac:dyDescent="0.2">
      <c r="A18" s="9" t="s">
        <v>17</v>
      </c>
      <c r="B18" s="9" t="s">
        <v>26</v>
      </c>
      <c r="C18" s="69" t="s">
        <v>72</v>
      </c>
      <c r="D18" s="107">
        <v>155.9</v>
      </c>
      <c r="E18" s="107">
        <v>155.9</v>
      </c>
      <c r="F18" s="100">
        <f t="shared" si="0"/>
        <v>100</v>
      </c>
    </row>
    <row r="19" spans="1:6" ht="25.5" x14ac:dyDescent="0.2">
      <c r="A19" s="9" t="s">
        <v>17</v>
      </c>
      <c r="B19" s="9" t="s">
        <v>66</v>
      </c>
      <c r="C19" s="73" t="s">
        <v>67</v>
      </c>
      <c r="D19" s="107">
        <v>8</v>
      </c>
      <c r="E19" s="107">
        <v>8</v>
      </c>
      <c r="F19" s="100">
        <f t="shared" si="0"/>
        <v>100</v>
      </c>
    </row>
    <row r="20" spans="1:6" ht="12.75" x14ac:dyDescent="0.2">
      <c r="A20" s="46" t="s">
        <v>12</v>
      </c>
      <c r="B20" s="46"/>
      <c r="C20" s="72" t="s">
        <v>63</v>
      </c>
      <c r="D20" s="92">
        <f>D21</f>
        <v>605.79809999999998</v>
      </c>
      <c r="E20" s="92">
        <f>E21</f>
        <v>573.23699999999997</v>
      </c>
      <c r="F20" s="93">
        <f t="shared" si="0"/>
        <v>94.625090438547105</v>
      </c>
    </row>
    <row r="21" spans="1:6" ht="12.75" x14ac:dyDescent="0.2">
      <c r="A21" s="9" t="s">
        <v>12</v>
      </c>
      <c r="B21" s="9" t="s">
        <v>62</v>
      </c>
      <c r="C21" s="69" t="s">
        <v>68</v>
      </c>
      <c r="D21" s="107">
        <v>605.79809999999998</v>
      </c>
      <c r="E21" s="107">
        <v>573.23699999999997</v>
      </c>
      <c r="F21" s="93">
        <f t="shared" si="0"/>
        <v>94.625090438547105</v>
      </c>
    </row>
    <row r="22" spans="1:6" ht="12.75" x14ac:dyDescent="0.2">
      <c r="A22" s="46" t="s">
        <v>19</v>
      </c>
      <c r="B22" s="46"/>
      <c r="C22" s="72" t="s">
        <v>20</v>
      </c>
      <c r="D22" s="92">
        <f>D23+D24+D25+D26</f>
        <v>4907.3550999999998</v>
      </c>
      <c r="E22" s="92">
        <f>E23+E24+E25+E26</f>
        <v>374.26319999999998</v>
      </c>
      <c r="F22" s="93">
        <f t="shared" si="0"/>
        <v>7.6265766869000373</v>
      </c>
    </row>
    <row r="23" spans="1:6" ht="12.75" x14ac:dyDescent="0.2">
      <c r="A23" s="9" t="s">
        <v>19</v>
      </c>
      <c r="B23" s="9" t="s">
        <v>8</v>
      </c>
      <c r="C23" s="69" t="s">
        <v>21</v>
      </c>
      <c r="D23" s="107">
        <v>111.8233</v>
      </c>
      <c r="E23" s="107">
        <v>111.8233</v>
      </c>
      <c r="F23" s="100">
        <f t="shared" si="0"/>
        <v>100</v>
      </c>
    </row>
    <row r="24" spans="1:6" ht="12.75" x14ac:dyDescent="0.2">
      <c r="A24" s="9" t="s">
        <v>19</v>
      </c>
      <c r="B24" s="9" t="s">
        <v>10</v>
      </c>
      <c r="C24" s="69" t="s">
        <v>69</v>
      </c>
      <c r="D24" s="107">
        <v>4508</v>
      </c>
      <c r="E24" s="107">
        <v>0</v>
      </c>
      <c r="F24" s="100">
        <f t="shared" si="0"/>
        <v>0</v>
      </c>
    </row>
    <row r="25" spans="1:6" ht="12.75" x14ac:dyDescent="0.2">
      <c r="A25" s="9" t="s">
        <v>19</v>
      </c>
      <c r="B25" s="9" t="s">
        <v>17</v>
      </c>
      <c r="C25" s="69" t="s">
        <v>22</v>
      </c>
      <c r="D25" s="107">
        <v>79.775899999999993</v>
      </c>
      <c r="E25" s="107">
        <v>54.723999999999997</v>
      </c>
      <c r="F25" s="100">
        <f t="shared" si="0"/>
        <v>68.59715778825435</v>
      </c>
    </row>
    <row r="26" spans="1:6" ht="12.75" x14ac:dyDescent="0.2">
      <c r="A26" s="9" t="s">
        <v>19</v>
      </c>
      <c r="B26" s="9" t="s">
        <v>19</v>
      </c>
      <c r="C26" s="69" t="s">
        <v>70</v>
      </c>
      <c r="D26" s="107">
        <v>207.7559</v>
      </c>
      <c r="E26" s="107">
        <v>207.7159</v>
      </c>
      <c r="F26" s="100">
        <f t="shared" si="0"/>
        <v>99.980746635835615</v>
      </c>
    </row>
    <row r="27" spans="1:6" ht="12.75" x14ac:dyDescent="0.2">
      <c r="A27" s="46" t="s">
        <v>167</v>
      </c>
      <c r="B27" s="46"/>
      <c r="C27" s="72" t="s">
        <v>168</v>
      </c>
      <c r="D27" s="108">
        <f>D28</f>
        <v>102.011</v>
      </c>
      <c r="E27" s="108">
        <f>E28</f>
        <v>102.011</v>
      </c>
      <c r="F27" s="100">
        <f t="shared" si="0"/>
        <v>100</v>
      </c>
    </row>
    <row r="28" spans="1:6" ht="12.75" x14ac:dyDescent="0.2">
      <c r="A28" s="9" t="s">
        <v>167</v>
      </c>
      <c r="B28" s="9" t="s">
        <v>19</v>
      </c>
      <c r="C28" s="69" t="s">
        <v>169</v>
      </c>
      <c r="D28" s="107">
        <v>102.011</v>
      </c>
      <c r="E28" s="107">
        <v>102.011</v>
      </c>
      <c r="F28" s="100">
        <f t="shared" si="0"/>
        <v>100</v>
      </c>
    </row>
    <row r="29" spans="1:6" ht="12.75" x14ac:dyDescent="0.2">
      <c r="A29" s="46" t="s">
        <v>23</v>
      </c>
      <c r="B29" s="46"/>
      <c r="C29" s="72" t="s">
        <v>24</v>
      </c>
      <c r="D29" s="92">
        <f>D30+D31+D34</f>
        <v>4272.1641</v>
      </c>
      <c r="E29" s="92">
        <f>E30+E31</f>
        <v>4257.3753999999999</v>
      </c>
      <c r="F29" s="93">
        <f t="shared" si="0"/>
        <v>99.65383586271885</v>
      </c>
    </row>
    <row r="30" spans="1:6" ht="12.75" x14ac:dyDescent="0.2">
      <c r="A30" s="9" t="s">
        <v>23</v>
      </c>
      <c r="B30" s="9" t="s">
        <v>8</v>
      </c>
      <c r="C30" s="74" t="s">
        <v>25</v>
      </c>
      <c r="D30" s="107">
        <v>4236.1641</v>
      </c>
      <c r="E30" s="107">
        <v>4235.3753999999999</v>
      </c>
      <c r="F30" s="100">
        <f t="shared" si="0"/>
        <v>99.981381741089763</v>
      </c>
    </row>
    <row r="31" spans="1:6" ht="12.75" x14ac:dyDescent="0.2">
      <c r="A31" s="9" t="s">
        <v>23</v>
      </c>
      <c r="B31" s="9" t="s">
        <v>12</v>
      </c>
      <c r="C31" s="74" t="s">
        <v>71</v>
      </c>
      <c r="D31" s="107">
        <v>22</v>
      </c>
      <c r="E31" s="107">
        <v>22</v>
      </c>
      <c r="F31" s="100">
        <f t="shared" si="0"/>
        <v>100</v>
      </c>
    </row>
    <row r="32" spans="1:6" ht="12.75" x14ac:dyDescent="0.2">
      <c r="A32" s="46" t="s">
        <v>26</v>
      </c>
      <c r="B32" s="46"/>
      <c r="C32" s="75" t="s">
        <v>27</v>
      </c>
      <c r="D32" s="92">
        <f>D33</f>
        <v>2443.248</v>
      </c>
      <c r="E32" s="92">
        <f>E33</f>
        <v>2180.7622999999999</v>
      </c>
      <c r="F32" s="93">
        <f t="shared" si="0"/>
        <v>89.25669027458531</v>
      </c>
    </row>
    <row r="33" spans="1:6" ht="12.75" x14ac:dyDescent="0.2">
      <c r="A33" s="9" t="s">
        <v>26</v>
      </c>
      <c r="B33" s="9" t="s">
        <v>17</v>
      </c>
      <c r="C33" s="74" t="s">
        <v>58</v>
      </c>
      <c r="D33" s="107">
        <v>2443.248</v>
      </c>
      <c r="E33" s="107">
        <v>2180.7622999999999</v>
      </c>
      <c r="F33" s="100">
        <f t="shared" si="0"/>
        <v>89.25669027458531</v>
      </c>
    </row>
    <row r="34" spans="1:6" ht="12.75" x14ac:dyDescent="0.2">
      <c r="A34" s="46" t="s">
        <v>28</v>
      </c>
      <c r="B34" s="46"/>
      <c r="C34" s="75" t="s">
        <v>64</v>
      </c>
      <c r="D34" s="92">
        <f>D35</f>
        <v>14</v>
      </c>
      <c r="E34" s="92">
        <f>E35</f>
        <v>14</v>
      </c>
      <c r="F34" s="93">
        <f t="shared" si="0"/>
        <v>100</v>
      </c>
    </row>
    <row r="35" spans="1:6" ht="12.75" x14ac:dyDescent="0.2">
      <c r="A35" s="9" t="s">
        <v>28</v>
      </c>
      <c r="B35" s="9" t="s">
        <v>10</v>
      </c>
      <c r="C35" s="74" t="s">
        <v>73</v>
      </c>
      <c r="D35" s="107">
        <v>14</v>
      </c>
      <c r="E35" s="107">
        <v>14</v>
      </c>
      <c r="F35" s="100">
        <f t="shared" si="0"/>
        <v>100</v>
      </c>
    </row>
    <row r="36" spans="1:6" ht="12.75" x14ac:dyDescent="0.2">
      <c r="A36" s="70"/>
      <c r="B36" s="70"/>
      <c r="C36" s="72" t="s">
        <v>29</v>
      </c>
      <c r="D36" s="109">
        <f>D8+D14+D16+D20+D22+D27+D29+D32</f>
        <v>19725.906800000001</v>
      </c>
      <c r="E36" s="109">
        <f>E8+E14+E27+E16+E20+E22+E29+E32+E34</f>
        <v>14870.6186</v>
      </c>
      <c r="F36" s="93">
        <f t="shared" si="0"/>
        <v>75.386235729350602</v>
      </c>
    </row>
    <row r="37" spans="1:6" ht="26.25" customHeight="1" x14ac:dyDescent="0.2">
      <c r="A37" s="20"/>
      <c r="B37" s="20"/>
      <c r="C37" s="21"/>
      <c r="D37" s="22"/>
    </row>
    <row r="38" spans="1:6" x14ac:dyDescent="0.2">
      <c r="A38" s="20"/>
      <c r="B38" s="20"/>
      <c r="C38" s="23"/>
      <c r="D38" s="24"/>
    </row>
    <row r="39" spans="1:6" x14ac:dyDescent="0.2">
      <c r="A39" s="20"/>
      <c r="B39" s="20"/>
      <c r="C39" s="23"/>
      <c r="D39" s="24"/>
    </row>
    <row r="40" spans="1:6" x14ac:dyDescent="0.2">
      <c r="A40" s="20"/>
      <c r="B40" s="20"/>
      <c r="C40" s="23"/>
      <c r="D40" s="24"/>
    </row>
    <row r="41" spans="1:6" x14ac:dyDescent="0.2">
      <c r="A41" s="20"/>
      <c r="B41" s="20"/>
      <c r="C41" s="23"/>
      <c r="D41" s="24"/>
    </row>
  </sheetData>
  <mergeCells count="2">
    <mergeCell ref="E3:F3"/>
    <mergeCell ref="A5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D37" sqref="D37"/>
    </sheetView>
  </sheetViews>
  <sheetFormatPr defaultRowHeight="11.25" x14ac:dyDescent="0.2"/>
  <cols>
    <col min="1" max="1" width="54.42578125" style="43" customWidth="1"/>
    <col min="2" max="2" width="7.42578125" style="44" customWidth="1"/>
    <col min="3" max="3" width="25.42578125" style="44" customWidth="1"/>
    <col min="4" max="5" width="12.42578125" style="43" bestFit="1" customWidth="1"/>
    <col min="6" max="16384" width="9.140625" style="45"/>
  </cols>
  <sheetData>
    <row r="1" spans="1:7" s="43" customFormat="1" ht="12.75" x14ac:dyDescent="0.2">
      <c r="A1" s="49"/>
      <c r="B1" s="50"/>
      <c r="C1" s="50"/>
      <c r="D1" s="49"/>
      <c r="E1" s="49"/>
      <c r="F1" s="49"/>
      <c r="G1" s="49"/>
    </row>
    <row r="2" spans="1:7" s="43" customFormat="1" ht="12.75" x14ac:dyDescent="0.2">
      <c r="A2" s="51"/>
      <c r="B2" s="52"/>
      <c r="C2" s="52"/>
      <c r="D2" s="51" t="s">
        <v>248</v>
      </c>
      <c r="E2" s="51"/>
      <c r="F2" s="51"/>
      <c r="G2" s="51"/>
    </row>
    <row r="3" spans="1:7" s="43" customFormat="1" ht="12.75" x14ac:dyDescent="0.2">
      <c r="A3" s="51"/>
      <c r="B3" s="52"/>
      <c r="C3" s="52"/>
      <c r="D3" s="51" t="s">
        <v>35</v>
      </c>
      <c r="E3" s="51"/>
      <c r="F3" s="51"/>
      <c r="G3" s="51"/>
    </row>
    <row r="4" spans="1:7" s="43" customFormat="1" ht="12.75" x14ac:dyDescent="0.2">
      <c r="A4" s="51"/>
      <c r="B4" s="52"/>
      <c r="C4" s="52"/>
      <c r="D4" s="51" t="s">
        <v>36</v>
      </c>
      <c r="E4" s="51"/>
      <c r="F4" s="51"/>
      <c r="G4" s="51"/>
    </row>
    <row r="5" spans="1:7" s="43" customFormat="1" ht="12.75" x14ac:dyDescent="0.2">
      <c r="A5" s="51"/>
      <c r="B5" s="52"/>
      <c r="C5" s="52"/>
      <c r="D5" s="51" t="s">
        <v>171</v>
      </c>
      <c r="E5" s="51"/>
      <c r="F5" s="51"/>
      <c r="G5" s="51"/>
    </row>
    <row r="6" spans="1:7" s="43" customFormat="1" ht="12.75" x14ac:dyDescent="0.2">
      <c r="A6" s="51"/>
      <c r="B6" s="52"/>
      <c r="C6" s="52"/>
      <c r="D6" s="51" t="s">
        <v>323</v>
      </c>
      <c r="E6" s="51"/>
      <c r="F6" s="51"/>
      <c r="G6" s="51"/>
    </row>
    <row r="7" spans="1:7" s="43" customFormat="1" ht="12.75" x14ac:dyDescent="0.2">
      <c r="A7" s="51"/>
      <c r="B7" s="52"/>
      <c r="C7" s="52"/>
      <c r="D7" s="51"/>
      <c r="E7" s="51"/>
      <c r="F7" s="51"/>
      <c r="G7" s="51"/>
    </row>
    <row r="8" spans="1:7" s="43" customFormat="1" ht="12.75" x14ac:dyDescent="0.2">
      <c r="A8" s="139" t="s">
        <v>170</v>
      </c>
      <c r="B8" s="139"/>
      <c r="C8" s="139"/>
      <c r="D8" s="139"/>
      <c r="E8" s="51"/>
      <c r="F8" s="51"/>
      <c r="G8" s="51"/>
    </row>
    <row r="9" spans="1:7" s="43" customFormat="1" ht="12.75" x14ac:dyDescent="0.2">
      <c r="A9" s="51"/>
      <c r="B9" s="52"/>
      <c r="C9" s="52"/>
      <c r="D9" s="51"/>
      <c r="E9" s="51"/>
      <c r="F9" s="51"/>
      <c r="G9" s="51"/>
    </row>
    <row r="10" spans="1:7" s="43" customFormat="1" ht="12.75" x14ac:dyDescent="0.2">
      <c r="A10" s="51"/>
      <c r="B10" s="52"/>
      <c r="C10" s="52"/>
      <c r="D10" s="51"/>
      <c r="E10" s="51"/>
      <c r="F10" s="51"/>
      <c r="G10" s="51"/>
    </row>
    <row r="11" spans="1:7" s="42" customFormat="1" ht="38.25" x14ac:dyDescent="0.2">
      <c r="A11" s="53" t="s">
        <v>2</v>
      </c>
      <c r="B11" s="54" t="s">
        <v>37</v>
      </c>
      <c r="C11" s="54" t="s">
        <v>38</v>
      </c>
      <c r="D11" s="53" t="s">
        <v>39</v>
      </c>
      <c r="E11" s="53" t="s">
        <v>40</v>
      </c>
      <c r="F11" s="4"/>
      <c r="G11" s="4"/>
    </row>
    <row r="12" spans="1:7" ht="12.75" x14ac:dyDescent="0.2">
      <c r="A12" s="55" t="s">
        <v>41</v>
      </c>
      <c r="B12" s="56">
        <v>500</v>
      </c>
      <c r="C12" s="56" t="s">
        <v>42</v>
      </c>
      <c r="D12" s="57">
        <f>D13</f>
        <v>101.44029000000228</v>
      </c>
      <c r="E12" s="57">
        <f>E13</f>
        <v>-57.962240000002566</v>
      </c>
      <c r="F12" s="58"/>
      <c r="G12" s="58"/>
    </row>
    <row r="13" spans="1:7" ht="12.75" x14ac:dyDescent="0.2">
      <c r="A13" s="55" t="s">
        <v>43</v>
      </c>
      <c r="B13" s="56">
        <v>700</v>
      </c>
      <c r="C13" s="56" t="s">
        <v>44</v>
      </c>
      <c r="D13" s="57">
        <f>D14+D17</f>
        <v>101.44029000000228</v>
      </c>
      <c r="E13" s="57">
        <f>E14+E17</f>
        <v>-57.962240000002566</v>
      </c>
      <c r="F13" s="58"/>
      <c r="G13" s="58"/>
    </row>
    <row r="14" spans="1:7" ht="12.75" x14ac:dyDescent="0.2">
      <c r="A14" s="55" t="s">
        <v>45</v>
      </c>
      <c r="B14" s="56">
        <v>700</v>
      </c>
      <c r="C14" s="56" t="s">
        <v>46</v>
      </c>
      <c r="D14" s="57">
        <f>D15</f>
        <v>-19624.466509999998</v>
      </c>
      <c r="E14" s="57">
        <f>E15</f>
        <v>-14928.580840000002</v>
      </c>
      <c r="F14" s="58"/>
      <c r="G14" s="58"/>
    </row>
    <row r="15" spans="1:7" ht="12.75" x14ac:dyDescent="0.2">
      <c r="A15" s="55" t="s">
        <v>47</v>
      </c>
      <c r="B15" s="56">
        <v>710</v>
      </c>
      <c r="C15" s="56" t="s">
        <v>48</v>
      </c>
      <c r="D15" s="57">
        <f>D16</f>
        <v>-19624.466509999998</v>
      </c>
      <c r="E15" s="57">
        <f>E16</f>
        <v>-14928.580840000002</v>
      </c>
      <c r="F15" s="58"/>
      <c r="G15" s="58"/>
    </row>
    <row r="16" spans="1:7" ht="12.75" x14ac:dyDescent="0.2">
      <c r="A16" s="55" t="s">
        <v>49</v>
      </c>
      <c r="B16" s="56">
        <v>710</v>
      </c>
      <c r="C16" s="56" t="s">
        <v>50</v>
      </c>
      <c r="D16" s="57">
        <f>-доходы!C60</f>
        <v>-19624.466509999998</v>
      </c>
      <c r="E16" s="57">
        <f>-доходы!D60</f>
        <v>-14928.580840000002</v>
      </c>
      <c r="F16" s="58"/>
      <c r="G16" s="58"/>
    </row>
    <row r="17" spans="1:7" ht="12.75" x14ac:dyDescent="0.2">
      <c r="A17" s="55" t="s">
        <v>51</v>
      </c>
      <c r="B17" s="56">
        <v>700</v>
      </c>
      <c r="C17" s="56" t="s">
        <v>52</v>
      </c>
      <c r="D17" s="57">
        <f>D18</f>
        <v>19725.906800000001</v>
      </c>
      <c r="E17" s="57">
        <f>E18</f>
        <v>14870.6186</v>
      </c>
      <c r="F17" s="58"/>
      <c r="G17" s="58"/>
    </row>
    <row r="18" spans="1:7" ht="12.75" x14ac:dyDescent="0.2">
      <c r="A18" s="55" t="s">
        <v>53</v>
      </c>
      <c r="B18" s="56">
        <v>720</v>
      </c>
      <c r="C18" s="56" t="s">
        <v>54</v>
      </c>
      <c r="D18" s="57">
        <f>D19</f>
        <v>19725.906800000001</v>
      </c>
      <c r="E18" s="57">
        <f>E19</f>
        <v>14870.6186</v>
      </c>
      <c r="F18" s="58"/>
      <c r="G18" s="58"/>
    </row>
    <row r="19" spans="1:7" ht="12.75" x14ac:dyDescent="0.2">
      <c r="A19" s="55" t="s">
        <v>55</v>
      </c>
      <c r="B19" s="56">
        <v>720</v>
      </c>
      <c r="C19" s="56" t="s">
        <v>56</v>
      </c>
      <c r="D19" s="57">
        <f>расходы!D36</f>
        <v>19725.906800000001</v>
      </c>
      <c r="E19" s="57">
        <f>расходы!E36</f>
        <v>14870.6186</v>
      </c>
      <c r="F19" s="58"/>
      <c r="G19" s="58"/>
    </row>
    <row r="20" spans="1:7" ht="12.75" x14ac:dyDescent="0.2">
      <c r="A20" s="51"/>
      <c r="B20" s="52"/>
      <c r="C20" s="52"/>
      <c r="D20" s="51"/>
      <c r="E20" s="51"/>
      <c r="F20" s="58"/>
      <c r="G20" s="58"/>
    </row>
  </sheetData>
  <mergeCells count="1">
    <mergeCell ref="A8:D8"/>
  </mergeCells>
  <phoneticPr fontId="16" type="noConversion"/>
  <pageMargins left="0.39370078740157483" right="0.3937007874015748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 по ведомст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Nix</cp:lastModifiedBy>
  <cp:lastPrinted>2018-03-24T03:29:22Z</cp:lastPrinted>
  <dcterms:created xsi:type="dcterms:W3CDTF">1996-10-08T23:32:33Z</dcterms:created>
  <dcterms:modified xsi:type="dcterms:W3CDTF">2018-04-19T00:39:30Z</dcterms:modified>
</cp:coreProperties>
</file>