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D27" i="1" l="1"/>
  <c r="E26" i="1"/>
  <c r="E23" i="1"/>
  <c r="C27" i="1"/>
  <c r="C38" i="1"/>
  <c r="C33" i="1"/>
  <c r="C24" i="1"/>
  <c r="C22" i="1"/>
  <c r="C20" i="1"/>
  <c r="C17" i="1"/>
  <c r="C10" i="1"/>
  <c r="C43" i="1" l="1"/>
  <c r="C36" i="1"/>
  <c r="D12" i="1"/>
  <c r="C12" i="1"/>
  <c r="C9" i="1" s="1"/>
  <c r="C32" i="1" l="1"/>
  <c r="C31" i="1" s="1"/>
  <c r="C45" i="1" s="1"/>
  <c r="E44" i="1"/>
  <c r="D43" i="1"/>
  <c r="E43" i="1" s="1"/>
  <c r="E42" i="1"/>
  <c r="E41" i="1"/>
  <c r="E40" i="1"/>
  <c r="E39" i="1"/>
  <c r="D38" i="1"/>
  <c r="E38" i="1" s="1"/>
  <c r="E37" i="1"/>
  <c r="D36" i="1"/>
  <c r="E36" i="1" s="1"/>
  <c r="E35" i="1"/>
  <c r="E34" i="1"/>
  <c r="D33" i="1"/>
  <c r="E28" i="1"/>
  <c r="E25" i="1"/>
  <c r="D24" i="1"/>
  <c r="E24" i="1" s="1"/>
  <c r="D22" i="1"/>
  <c r="E22" i="1" s="1"/>
  <c r="E21" i="1"/>
  <c r="D20" i="1"/>
  <c r="E20" i="1" s="1"/>
  <c r="E19" i="1"/>
  <c r="D17" i="1"/>
  <c r="E16" i="1"/>
  <c r="E15" i="1"/>
  <c r="E14" i="1"/>
  <c r="E13" i="1"/>
  <c r="E12" i="1"/>
  <c r="E11" i="1"/>
  <c r="D10" i="1"/>
  <c r="E10" i="1" s="1"/>
  <c r="D9" i="1" l="1"/>
  <c r="E9" i="1" s="1"/>
  <c r="E33" i="1"/>
  <c r="D32" i="1"/>
  <c r="D31" i="1" s="1"/>
  <c r="E17" i="1"/>
  <c r="D45" i="1" l="1"/>
  <c r="E32" i="1"/>
  <c r="E31" i="1"/>
  <c r="E45" i="1"/>
</calcChain>
</file>

<file path=xl/sharedStrings.xml><?xml version="1.0" encoding="utf-8"?>
<sst xmlns="http://schemas.openxmlformats.org/spreadsheetml/2006/main" count="90" uniqueCount="90">
  <si>
    <t/>
  </si>
  <si>
    <t>Код бюджетной классификации</t>
  </si>
  <si>
    <t>Наименование показателя</t>
  </si>
  <si>
    <t>Годовой объем</t>
  </si>
  <si>
    <t>1</t>
  </si>
  <si>
    <t>2</t>
  </si>
  <si>
    <t>3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</si>
  <si>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</si>
  <si>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</si>
  <si>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</si>
  <si>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</si>
  <si>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</si>
  <si>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</si>
  <si>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</si>
  <si>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</si>
  <si>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</si>
  <si>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</si>
  <si>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</si>
  <si>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</si>
  <si>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</si>
  <si>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</si>
  <si>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</si>
  <si>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</si>
  <si>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</si>
  <si>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</si>
  <si>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</si>
  <si>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</si>
  <si>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</si>
  <si>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</si>
  <si>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</si>
  <si>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</si>
  <si>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</si>
  <si>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</si>
  <si>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</si>
  <si>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</si>
  <si>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</si>
  <si>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</si>
  <si>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</si>
  <si>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</si>
  <si>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</si>
  <si>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</si>
  <si>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</si>
  <si>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</si>
  <si>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</si>
  <si>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</si>
  <si>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</si>
  <si>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000 2 02 29999 10 0000 150</t>
  </si>
  <si>
    <t>Прочие субсидии бюджетам сельских поселений</t>
  </si>
  <si>
    <t>000 2 02 30022 10 0000 150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</si>
  <si>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</si>
  <si>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</si>
  <si>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</si>
  <si>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</si>
  <si>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</si>
  <si>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000 2 02 35930 10 0000 150</t>
  </si>
  <si>
    <t>Субвенции бюджетам сельских поселений на государственную регистрацию актов гражданского состояния</t>
  </si>
  <si>
    <t>000 2 02 49999 10 0000 150</t>
  </si>
  <si>
    <t>Прочие межбюджетные трансферты, передаваемые бюджетам сельских поселений</t>
  </si>
  <si>
    <t>ИТОГО ДОХОДОВ</t>
  </si>
  <si>
    <t>Приложение № 1</t>
  </si>
  <si>
    <t xml:space="preserve"> </t>
  </si>
  <si>
    <t>(тыс. рублей)</t>
  </si>
  <si>
    <t>% исполнения</t>
  </si>
  <si>
    <t>4</t>
  </si>
  <si>
    <t>5</t>
  </si>
  <si>
    <t>000 1 13 02995 10 0000 130</t>
  </si>
  <si>
    <t>Прочие доходы от компенсации затрат бюджетов сельских поселений</t>
  </si>
  <si>
    <t>000 2 02 10000 00 0000 150</t>
  </si>
  <si>
    <t>000 2 02 20000 00 0000 150</t>
  </si>
  <si>
    <t>000 2 02 30000 00 0000 150</t>
  </si>
  <si>
    <t>000 2 02 40000 00 0000 150</t>
  </si>
  <si>
    <t>000 1 17 01050 10 0000 180</t>
  </si>
  <si>
    <t>НЕВЫЯСНЕННЫЕ ПОСТУПЛЕНИЯ, ЗАЧИСЛЯЕМЫЕ В БЮДЖЕТЫ СЕЛЬСКИХ ПОСЕЛЕНИЙ</t>
  </si>
  <si>
    <t xml:space="preserve">000 1 00 00000 00 0000 000  </t>
  </si>
  <si>
    <t xml:space="preserve"> 1.   НАЛОГОВЫЕ И НЕНАЛОГОВЫЕ ДОХОДЫ - всего, в том числе:</t>
  </si>
  <si>
    <t xml:space="preserve"> 2. БЕЗВОЗМЕЗДНЫЕ ПОСТУПЛЕНИЯ - всего, в том числе</t>
  </si>
  <si>
    <t>Безвозмездные поступления  от  других бюджетов  бюджетной системы Российской Федерации- всего, в том числе: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</si>
  <si>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</si>
  <si>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</si>
  <si>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</si>
  <si>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Иные межбюджетные трансферты </t>
  </si>
  <si>
    <t>Исполнение  бюджета  муниципального образования сельского поселения  "село Ковран" по доходам за 1 полугодие 2020 года</t>
  </si>
  <si>
    <t>Исполнение за 1 полугодие 2020 год</t>
  </si>
  <si>
    <t>000 1 16 07090 10 0000 140</t>
  </si>
  <si>
    <t>000 1 16 10123 01 0101 140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</si>
  <si>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</si>
  <si>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000 2 02 16001 10 0000 150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</si>
  <si>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</si>
  <si>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постановлению администрации муниципального образования "Ковран" от 00.00.2020 года № 000</t>
  </si>
  <si>
    <t>в 3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</si>
</sst>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.00000"/>
    <numFmt numFmtId="165" formatCode="#,##0.00000"/>
    <numFmt numFmtId="166" formatCode="0.0"/>
  </numFmts>
  <fonts count="10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F34" sqref="F34"/>
    </sheetView>
  </sheetViews>
  <sheetFormatPr defaultRowHeight="12.75" x14ac:dyDescent="0.2"/>
  <cols>
    <col min="1" max="1" width="33.1640625" customWidth="1"/>
    <col min="2" max="2" width="80.5" customWidth="1"/>
    <col min="3" max="3" width="20.6640625" customWidth="1"/>
    <col min="4" max="4" width="17" customWidth="1"/>
    <col min="5" max="5" width="13" customWidth="1"/>
  </cols>
  <sheetData>
    <row r="1" spans="1:5" s="3" customFormat="1" x14ac:dyDescent="0.2">
      <c r="B1" s="4"/>
      <c r="D1" s="13"/>
      <c r="E1" s="14" t="s">
        <v>59</v>
      </c>
    </row>
    <row r="2" spans="1:5" s="3" customFormat="1" x14ac:dyDescent="0.2">
      <c r="B2" s="4"/>
      <c r="C2" s="45" t="s">
        <v>88</v>
      </c>
      <c r="D2" s="45"/>
      <c r="E2" s="45"/>
    </row>
    <row r="3" spans="1:5" s="3" customFormat="1" ht="24" customHeight="1" x14ac:dyDescent="0.2">
      <c r="B3" s="4"/>
      <c r="C3" s="45"/>
      <c r="D3" s="45"/>
      <c r="E3" s="45"/>
    </row>
    <row r="4" spans="1:5" s="3" customFormat="1" ht="18" customHeight="1" x14ac:dyDescent="0.2">
      <c r="B4" s="4"/>
      <c r="C4" s="6"/>
      <c r="D4" s="6"/>
      <c r="E4" s="6"/>
    </row>
    <row r="5" spans="1:5" s="4" customFormat="1" ht="35.25" customHeight="1" x14ac:dyDescent="0.2">
      <c r="A5" s="43" t="s">
        <v>81</v>
      </c>
      <c r="B5" s="44"/>
      <c r="C5" s="44"/>
      <c r="D5" s="44"/>
      <c r="E5" s="44"/>
    </row>
    <row r="6" spans="1:5" s="3" customFormat="1" x14ac:dyDescent="0.2">
      <c r="A6" s="4"/>
      <c r="B6" s="5" t="s">
        <v>60</v>
      </c>
      <c r="C6" s="6"/>
      <c r="E6" s="15" t="s">
        <v>61</v>
      </c>
    </row>
    <row r="7" spans="1:5" ht="38.25" x14ac:dyDescent="0.2">
      <c r="A7" s="1" t="s">
        <v>1</v>
      </c>
      <c r="B7" s="1" t="s">
        <v>2</v>
      </c>
      <c r="C7" s="1" t="s">
        <v>3</v>
      </c>
      <c r="D7" s="7" t="s">
        <v>82</v>
      </c>
      <c r="E7" s="8" t="s">
        <v>62</v>
      </c>
    </row>
    <row r="8" spans="1:5" x14ac:dyDescent="0.2">
      <c r="A8" s="1" t="s">
        <v>4</v>
      </c>
      <c r="B8" s="1" t="s">
        <v>5</v>
      </c>
      <c r="C8" s="1" t="s">
        <v>6</v>
      </c>
      <c r="D8" s="1" t="s">
        <v>63</v>
      </c>
      <c r="E8" s="1" t="s">
        <v>64</v>
      </c>
    </row>
    <row r="9" spans="1:5" x14ac:dyDescent="0.2">
      <c r="A9" s="29" t="s">
        <v>73</v>
      </c>
      <c r="B9" s="30" t="s">
        <v>74</v>
      </c>
      <c r="C9" s="16">
        <f>C10+C12+C17+C20+C22+C24+C27+C30</f>
        <v>1375.8594899999998</v>
      </c>
      <c r="D9" s="16">
        <f>D10+D12+D17+D20+D22+D24+D27+D30</f>
        <v>405.80320999999998</v>
      </c>
      <c r="E9" s="9">
        <f>D9/C9*100</f>
        <v>29.494524182843701</v>
      </c>
    </row>
    <row r="10" spans="1:5" x14ac:dyDescent="0.2">
      <c r="A10" s="31" t="s">
        <v>7</v>
      </c>
      <c r="B10" s="32" t="s">
        <v>8</v>
      </c>
      <c r="C10" s="16">
        <f>C11</f>
        <v>125</v>
      </c>
      <c r="D10" s="18">
        <f>D11</f>
        <v>60.378709999999998</v>
      </c>
      <c r="E10" s="9">
        <f t="shared" ref="E10:E45" si="0">D10/C10*100</f>
        <v>48.302967999999993</v>
      </c>
    </row>
    <row r="11" spans="1:5" x14ac:dyDescent="0.2">
      <c r="A11" s="11" t="s">
        <v>9</v>
      </c>
      <c r="B11" s="33" t="s">
        <v>10</v>
      </c>
      <c r="C11" s="17">
        <v>125</v>
      </c>
      <c r="D11" s="19">
        <v>60.378709999999998</v>
      </c>
      <c r="E11" s="10">
        <f t="shared" si="0"/>
        <v>48.302967999999993</v>
      </c>
    </row>
    <row r="12" spans="1:5" ht="24" x14ac:dyDescent="0.2">
      <c r="A12" s="25" t="s">
        <v>11</v>
      </c>
      <c r="B12" s="34" t="s">
        <v>12</v>
      </c>
      <c r="C12" s="16">
        <f>C13+C14+C15+C16</f>
        <v>776.16869999999994</v>
      </c>
      <c r="D12" s="16">
        <f>D13+D14+D15+D16</f>
        <v>301.52702999999997</v>
      </c>
      <c r="E12" s="9">
        <f t="shared" si="0"/>
        <v>38.848130567491317</v>
      </c>
    </row>
    <row r="13" spans="1:5" ht="76.5" x14ac:dyDescent="0.2">
      <c r="A13" s="11" t="s">
        <v>13</v>
      </c>
      <c r="B13" s="33" t="s">
        <v>14</v>
      </c>
      <c r="C13" s="24">
        <v>354.52010000000001</v>
      </c>
      <c r="D13" s="19">
        <v>142.46717000000001</v>
      </c>
      <c r="E13" s="10">
        <f t="shared" si="0"/>
        <v>40.185921757327726</v>
      </c>
    </row>
    <row r="14" spans="1:5" ht="89.25" x14ac:dyDescent="0.2">
      <c r="A14" s="11" t="s">
        <v>15</v>
      </c>
      <c r="B14" s="33" t="s">
        <v>16</v>
      </c>
      <c r="C14" s="24">
        <v>1.91605</v>
      </c>
      <c r="D14" s="19">
        <v>0.92345999999999995</v>
      </c>
      <c r="E14" s="10">
        <f t="shared" si="0"/>
        <v>48.196028287362019</v>
      </c>
    </row>
    <row r="15" spans="1:5" ht="76.5" x14ac:dyDescent="0.2">
      <c r="A15" s="11" t="s">
        <v>17</v>
      </c>
      <c r="B15" s="33" t="s">
        <v>18</v>
      </c>
      <c r="C15" s="24">
        <v>474.87018</v>
      </c>
      <c r="D15" s="19">
        <v>187.01197999999999</v>
      </c>
      <c r="E15" s="10">
        <f t="shared" si="0"/>
        <v>39.381706385522037</v>
      </c>
    </row>
    <row r="16" spans="1:5" ht="76.5" x14ac:dyDescent="0.2">
      <c r="A16" s="11" t="s">
        <v>19</v>
      </c>
      <c r="B16" s="33" t="s">
        <v>20</v>
      </c>
      <c r="C16" s="24">
        <v>-55.137630000000001</v>
      </c>
      <c r="D16" s="19">
        <v>-28.875579999999999</v>
      </c>
      <c r="E16" s="10">
        <f t="shared" si="0"/>
        <v>52.370005747435997</v>
      </c>
    </row>
    <row r="17" spans="1:5" x14ac:dyDescent="0.2">
      <c r="A17" s="22" t="s">
        <v>21</v>
      </c>
      <c r="B17" s="20" t="s">
        <v>22</v>
      </c>
      <c r="C17" s="16">
        <f>C18+C19</f>
        <v>40</v>
      </c>
      <c r="D17" s="18">
        <f>D18+D19</f>
        <v>7.7514700000000003</v>
      </c>
      <c r="E17" s="9">
        <f t="shared" si="0"/>
        <v>19.378675000000001</v>
      </c>
    </row>
    <row r="18" spans="1:5" ht="25.5" x14ac:dyDescent="0.2">
      <c r="A18" s="21" t="s">
        <v>23</v>
      </c>
      <c r="B18" s="23" t="s">
        <v>24</v>
      </c>
      <c r="C18" s="17">
        <v>0</v>
      </c>
      <c r="D18" s="19">
        <v>0.12415</v>
      </c>
      <c r="E18" s="10"/>
    </row>
    <row r="19" spans="1:5" x14ac:dyDescent="0.2">
      <c r="A19" s="21" t="s">
        <v>25</v>
      </c>
      <c r="B19" s="23" t="s">
        <v>26</v>
      </c>
      <c r="C19" s="17">
        <v>40</v>
      </c>
      <c r="D19" s="19">
        <v>7.6273200000000001</v>
      </c>
      <c r="E19" s="10">
        <f t="shared" si="0"/>
        <v>19.068300000000001</v>
      </c>
    </row>
    <row r="20" spans="1:5" x14ac:dyDescent="0.2">
      <c r="A20" s="22" t="s">
        <v>27</v>
      </c>
      <c r="B20" s="20" t="s">
        <v>28</v>
      </c>
      <c r="C20" s="16">
        <f>C21</f>
        <v>8</v>
      </c>
      <c r="D20" s="18">
        <f>D21</f>
        <v>3.7</v>
      </c>
      <c r="E20" s="9">
        <f t="shared" si="0"/>
        <v>46.25</v>
      </c>
    </row>
    <row r="21" spans="1:5" ht="51" x14ac:dyDescent="0.2">
      <c r="A21" s="21" t="s">
        <v>29</v>
      </c>
      <c r="B21" s="23" t="s">
        <v>30</v>
      </c>
      <c r="C21" s="17">
        <v>8</v>
      </c>
      <c r="D21" s="19">
        <v>3.7</v>
      </c>
      <c r="E21" s="10">
        <f t="shared" si="0"/>
        <v>46.25</v>
      </c>
    </row>
    <row r="22" spans="1:5" ht="24" x14ac:dyDescent="0.2">
      <c r="A22" s="22" t="s">
        <v>31</v>
      </c>
      <c r="B22" s="20" t="s">
        <v>32</v>
      </c>
      <c r="C22" s="16">
        <f>C23</f>
        <v>90.833699999999993</v>
      </c>
      <c r="D22" s="18">
        <f>D23</f>
        <v>26.446000000000002</v>
      </c>
      <c r="E22" s="9">
        <f t="shared" si="0"/>
        <v>29.114744857910669</v>
      </c>
    </row>
    <row r="23" spans="1:5" ht="51" x14ac:dyDescent="0.2">
      <c r="A23" s="21" t="s">
        <v>33</v>
      </c>
      <c r="B23" s="23" t="s">
        <v>34</v>
      </c>
      <c r="C23" s="17">
        <v>90.833699999999993</v>
      </c>
      <c r="D23" s="19">
        <v>26.446000000000002</v>
      </c>
      <c r="E23" s="10">
        <f t="shared" si="0"/>
        <v>29.114744857910669</v>
      </c>
    </row>
    <row r="24" spans="1:5" ht="24" x14ac:dyDescent="0.2">
      <c r="A24" s="22" t="s">
        <v>35</v>
      </c>
      <c r="B24" s="20" t="s">
        <v>36</v>
      </c>
      <c r="C24" s="16">
        <f>C25+C26</f>
        <v>334.85709000000003</v>
      </c>
      <c r="D24" s="18">
        <f>D25+D26</f>
        <v>3</v>
      </c>
      <c r="E24" s="9">
        <f t="shared" si="0"/>
        <v>0.89590457827845305</v>
      </c>
    </row>
    <row r="25" spans="1:5" ht="25.5" x14ac:dyDescent="0.2">
      <c r="A25" s="21" t="s">
        <v>37</v>
      </c>
      <c r="B25" s="23" t="s">
        <v>38</v>
      </c>
      <c r="C25" s="17">
        <v>10</v>
      </c>
      <c r="D25" s="19">
        <v>3</v>
      </c>
      <c r="E25" s="10">
        <f t="shared" si="0"/>
        <v>30</v>
      </c>
    </row>
    <row r="26" spans="1:5" x14ac:dyDescent="0.2">
      <c r="A26" s="11" t="s">
        <v>65</v>
      </c>
      <c r="B26" s="12" t="s">
        <v>66</v>
      </c>
      <c r="C26" s="17">
        <v>324.85709000000003</v>
      </c>
      <c r="D26" s="19">
        <v>0</v>
      </c>
      <c r="E26" s="10">
        <f t="shared" si="0"/>
        <v>0</v>
      </c>
    </row>
    <row r="27" spans="1:5" x14ac:dyDescent="0.2">
      <c r="A27" s="22" t="s">
        <v>39</v>
      </c>
      <c r="B27" s="20" t="s">
        <v>40</v>
      </c>
      <c r="C27" s="16">
        <f>C28+C29</f>
        <v>1</v>
      </c>
      <c r="D27" s="18">
        <f>D28+D29</f>
        <v>3</v>
      </c>
      <c r="E27" s="9" t="s">
        <v>89</v>
      </c>
    </row>
    <row r="28" spans="1:5" ht="51" x14ac:dyDescent="0.2">
      <c r="A28" s="11" t="s">
        <v>83</v>
      </c>
      <c r="B28" s="23" t="s">
        <v>87</v>
      </c>
      <c r="C28" s="17">
        <v>1</v>
      </c>
      <c r="D28" s="19">
        <v>0</v>
      </c>
      <c r="E28" s="10">
        <f>D28/C28*100</f>
        <v>0</v>
      </c>
    </row>
    <row r="29" spans="1:5" ht="51" x14ac:dyDescent="0.2">
      <c r="A29" s="11" t="s">
        <v>84</v>
      </c>
      <c r="B29" s="23" t="s">
        <v>85</v>
      </c>
      <c r="C29" s="17">
        <v>0</v>
      </c>
      <c r="D29" s="19">
        <v>3</v>
      </c>
      <c r="E29" s="10"/>
    </row>
    <row r="30" spans="1:5" ht="30" hidden="1" customHeight="1" x14ac:dyDescent="0.2">
      <c r="A30" s="25" t="s">
        <v>71</v>
      </c>
      <c r="B30" s="26" t="s">
        <v>72</v>
      </c>
      <c r="C30" s="27">
        <v>0</v>
      </c>
      <c r="D30" s="28">
        <v>0</v>
      </c>
      <c r="E30" s="10"/>
    </row>
    <row r="31" spans="1:5" x14ac:dyDescent="0.2">
      <c r="A31" s="35" t="s">
        <v>41</v>
      </c>
      <c r="B31" s="36" t="s">
        <v>75</v>
      </c>
      <c r="C31" s="16">
        <f>C32</f>
        <v>20184.905569999999</v>
      </c>
      <c r="D31" s="16">
        <f>D32</f>
        <v>8369.976999999999</v>
      </c>
      <c r="E31" s="9">
        <f t="shared" si="0"/>
        <v>41.466515515633397</v>
      </c>
    </row>
    <row r="32" spans="1:5" ht="25.5" x14ac:dyDescent="0.2">
      <c r="A32" s="35" t="s">
        <v>42</v>
      </c>
      <c r="B32" s="36" t="s">
        <v>76</v>
      </c>
      <c r="C32" s="16">
        <f>C33+C36+C38+C43</f>
        <v>20184.905569999999</v>
      </c>
      <c r="D32" s="16">
        <f>D33+D36+D38+D43</f>
        <v>8369.976999999999</v>
      </c>
      <c r="E32" s="9">
        <f t="shared" si="0"/>
        <v>41.466515515633397</v>
      </c>
    </row>
    <row r="33" spans="1:5" x14ac:dyDescent="0.2">
      <c r="A33" s="37" t="s">
        <v>67</v>
      </c>
      <c r="B33" s="38" t="s">
        <v>77</v>
      </c>
      <c r="C33" s="16">
        <f>C34+C35</f>
        <v>11709.669</v>
      </c>
      <c r="D33" s="18">
        <f>D34+D35</f>
        <v>6093</v>
      </c>
      <c r="E33" s="9">
        <f t="shared" si="0"/>
        <v>52.033921710340401</v>
      </c>
    </row>
    <row r="34" spans="1:5" ht="25.5" x14ac:dyDescent="0.2">
      <c r="A34" s="11" t="s">
        <v>86</v>
      </c>
      <c r="B34" s="33" t="s">
        <v>43</v>
      </c>
      <c r="C34" s="17">
        <v>8192.09</v>
      </c>
      <c r="D34" s="19">
        <v>4533</v>
      </c>
      <c r="E34" s="10">
        <f t="shared" si="0"/>
        <v>55.333864740255535</v>
      </c>
    </row>
    <row r="35" spans="1:5" ht="25.5" x14ac:dyDescent="0.2">
      <c r="A35" s="11" t="s">
        <v>44</v>
      </c>
      <c r="B35" s="33" t="s">
        <v>45</v>
      </c>
      <c r="C35" s="17">
        <v>3517.5790000000002</v>
      </c>
      <c r="D35" s="19">
        <v>1560</v>
      </c>
      <c r="E35" s="10">
        <f t="shared" si="0"/>
        <v>44.348684137584399</v>
      </c>
    </row>
    <row r="36" spans="1:5" ht="25.5" x14ac:dyDescent="0.2">
      <c r="A36" s="37" t="s">
        <v>68</v>
      </c>
      <c r="B36" s="39" t="s">
        <v>78</v>
      </c>
      <c r="C36" s="16">
        <f>C37</f>
        <v>416.00657000000001</v>
      </c>
      <c r="D36" s="18">
        <f>D37</f>
        <v>99.99</v>
      </c>
      <c r="E36" s="9">
        <f t="shared" si="0"/>
        <v>24.035678090372464</v>
      </c>
    </row>
    <row r="37" spans="1:5" x14ac:dyDescent="0.2">
      <c r="A37" s="11" t="s">
        <v>46</v>
      </c>
      <c r="B37" s="33" t="s">
        <v>47</v>
      </c>
      <c r="C37" s="17">
        <v>416.00657000000001</v>
      </c>
      <c r="D37" s="19">
        <v>99.99</v>
      </c>
      <c r="E37" s="10">
        <f t="shared" si="0"/>
        <v>24.035678090372464</v>
      </c>
    </row>
    <row r="38" spans="1:5" x14ac:dyDescent="0.2">
      <c r="A38" s="40" t="s">
        <v>69</v>
      </c>
      <c r="B38" s="41" t="s">
        <v>79</v>
      </c>
      <c r="C38" s="16">
        <f>C39+C40+C41+C42</f>
        <v>1946.83</v>
      </c>
      <c r="D38" s="18">
        <f>SUM(D39:D42)</f>
        <v>1120.1669999999999</v>
      </c>
      <c r="E38" s="9">
        <f t="shared" si="0"/>
        <v>57.537997668003882</v>
      </c>
    </row>
    <row r="39" spans="1:5" ht="25.5" x14ac:dyDescent="0.2">
      <c r="A39" s="11" t="s">
        <v>48</v>
      </c>
      <c r="B39" s="33" t="s">
        <v>49</v>
      </c>
      <c r="C39" s="17">
        <v>1695</v>
      </c>
      <c r="D39" s="19">
        <v>979.18700000000001</v>
      </c>
      <c r="E39" s="10">
        <f t="shared" si="0"/>
        <v>57.769144542772864</v>
      </c>
    </row>
    <row r="40" spans="1:5" ht="25.5" x14ac:dyDescent="0.2">
      <c r="A40" s="11" t="s">
        <v>50</v>
      </c>
      <c r="B40" s="33" t="s">
        <v>51</v>
      </c>
      <c r="C40" s="17">
        <v>21.3</v>
      </c>
      <c r="D40" s="19">
        <v>21.3</v>
      </c>
      <c r="E40" s="10">
        <f t="shared" si="0"/>
        <v>100</v>
      </c>
    </row>
    <row r="41" spans="1:5" ht="25.5" x14ac:dyDescent="0.2">
      <c r="A41" s="11" t="s">
        <v>52</v>
      </c>
      <c r="B41" s="33" t="s">
        <v>53</v>
      </c>
      <c r="C41" s="17">
        <v>221.7</v>
      </c>
      <c r="D41" s="19">
        <v>110.85</v>
      </c>
      <c r="E41" s="10">
        <f t="shared" si="0"/>
        <v>50</v>
      </c>
    </row>
    <row r="42" spans="1:5" ht="25.5" x14ac:dyDescent="0.2">
      <c r="A42" s="11" t="s">
        <v>54</v>
      </c>
      <c r="B42" s="33" t="s">
        <v>55</v>
      </c>
      <c r="C42" s="17">
        <v>8.83</v>
      </c>
      <c r="D42" s="19">
        <v>8.83</v>
      </c>
      <c r="E42" s="10">
        <f t="shared" si="0"/>
        <v>100</v>
      </c>
    </row>
    <row r="43" spans="1:5" x14ac:dyDescent="0.2">
      <c r="A43" s="40" t="s">
        <v>70</v>
      </c>
      <c r="B43" s="42" t="s">
        <v>80</v>
      </c>
      <c r="C43" s="16">
        <f>C44</f>
        <v>6112.4</v>
      </c>
      <c r="D43" s="18">
        <f>D44</f>
        <v>1056.82</v>
      </c>
      <c r="E43" s="9">
        <f t="shared" si="0"/>
        <v>17.289771611805509</v>
      </c>
    </row>
    <row r="44" spans="1:5" ht="25.5" x14ac:dyDescent="0.2">
      <c r="A44" s="11" t="s">
        <v>56</v>
      </c>
      <c r="B44" s="33" t="s">
        <v>57</v>
      </c>
      <c r="C44" s="17">
        <v>6112.4</v>
      </c>
      <c r="D44" s="19">
        <v>1056.82</v>
      </c>
      <c r="E44" s="10">
        <f t="shared" si="0"/>
        <v>17.289771611805509</v>
      </c>
    </row>
    <row r="45" spans="1:5" x14ac:dyDescent="0.2">
      <c r="A45" s="2" t="s">
        <v>58</v>
      </c>
      <c r="B45" s="2" t="s">
        <v>0</v>
      </c>
      <c r="C45" s="16">
        <f>C9+C31</f>
        <v>21560.765059999998</v>
      </c>
      <c r="D45" s="16">
        <f>D9+D31</f>
        <v>8775.780209999999</v>
      </c>
      <c r="E45" s="9">
        <f t="shared" si="0"/>
        <v>40.702545506054506</v>
      </c>
    </row>
  </sheetData>
  <mergeCells count="2">
    <mergeCell ref="A5:E5"/>
    <mergeCell ref="C2:E3"/>
  </mergeCells>
  <pageMargins left="0.78740157480314965" right="0.39370078740157483" top="0.59055118110236227" bottom="0.19685039370078741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2020-07-14T23:13:24Z</dcterms:modified>
</cp:coreProperties>
</file>