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 activeTab="3"/>
  </bookViews>
  <sheets>
    <sheet name="доходы" sheetId="3" r:id="rId1"/>
    <sheet name="расх по ведомст" sheetId="5" r:id="rId2"/>
    <sheet name="расходы РП" sheetId="2" r:id="rId3"/>
    <sheet name="источники" sheetId="4" r:id="rId4"/>
  </sheets>
  <definedNames>
    <definedName name="_xlnm.Print_Area" localSheetId="3">источники!$A$1:$E$25</definedName>
  </definedNames>
  <calcPr calcId="145621"/>
</workbook>
</file>

<file path=xl/calcChain.xml><?xml version="1.0" encoding="utf-8"?>
<calcChain xmlns="http://schemas.openxmlformats.org/spreadsheetml/2006/main">
  <c r="F35" i="2" l="1"/>
  <c r="E34" i="2"/>
  <c r="D34" i="2"/>
  <c r="F33" i="2"/>
  <c r="E32" i="2"/>
  <c r="F32" i="2" s="1"/>
  <c r="D32" i="2"/>
  <c r="F31" i="2"/>
  <c r="F30" i="2"/>
  <c r="E29" i="2"/>
  <c r="F29" i="2" s="1"/>
  <c r="D29" i="2"/>
  <c r="F28" i="2"/>
  <c r="E27" i="2"/>
  <c r="D27" i="2"/>
  <c r="F26" i="2"/>
  <c r="F25" i="2"/>
  <c r="E24" i="2"/>
  <c r="D24" i="2"/>
  <c r="F23" i="2"/>
  <c r="F22" i="2"/>
  <c r="F21" i="2"/>
  <c r="E20" i="2"/>
  <c r="F20" i="2" s="1"/>
  <c r="D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E7" i="2"/>
  <c r="D7" i="2"/>
  <c r="D36" i="2" s="1"/>
  <c r="E36" i="2" l="1"/>
  <c r="F36" i="2" s="1"/>
  <c r="F24" i="2"/>
  <c r="F27" i="2"/>
  <c r="F7" i="2"/>
  <c r="F34" i="2"/>
  <c r="I145" i="5" l="1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H120" i="5"/>
  <c r="I120" i="5" s="1"/>
  <c r="G120" i="5"/>
  <c r="I119" i="5"/>
  <c r="H118" i="5"/>
  <c r="H117" i="5" s="1"/>
  <c r="I117" i="5" s="1"/>
  <c r="G118" i="5"/>
  <c r="G117" i="5" s="1"/>
  <c r="G116" i="5" s="1"/>
  <c r="G112" i="5" s="1"/>
  <c r="G111" i="5" s="1"/>
  <c r="I115" i="5"/>
  <c r="H114" i="5"/>
  <c r="I114" i="5" s="1"/>
  <c r="H113" i="5"/>
  <c r="I113" i="5" s="1"/>
  <c r="G113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H62" i="5"/>
  <c r="I62" i="5" s="1"/>
  <c r="G62" i="5"/>
  <c r="H61" i="5"/>
  <c r="H48" i="5" s="1"/>
  <c r="G61" i="5"/>
  <c r="I60" i="5"/>
  <c r="I59" i="5"/>
  <c r="I58" i="5"/>
  <c r="I57" i="5"/>
  <c r="I56" i="5"/>
  <c r="I55" i="5"/>
  <c r="I54" i="5"/>
  <c r="I53" i="5"/>
  <c r="I52" i="5"/>
  <c r="I51" i="5"/>
  <c r="I50" i="5"/>
  <c r="I49" i="5"/>
  <c r="G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8" i="5"/>
  <c r="I48" i="5" l="1"/>
  <c r="H8" i="5"/>
  <c r="G146" i="5"/>
  <c r="C17" i="4" s="1"/>
  <c r="I61" i="5"/>
  <c r="I118" i="5"/>
  <c r="H116" i="5"/>
  <c r="I8" i="5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D43" i="3"/>
  <c r="D42" i="3" s="1"/>
  <c r="C43" i="3"/>
  <c r="C42" i="3" s="1"/>
  <c r="E41" i="3"/>
  <c r="E40" i="3"/>
  <c r="E39" i="3"/>
  <c r="E38" i="3"/>
  <c r="D37" i="3"/>
  <c r="C37" i="3"/>
  <c r="E36" i="3"/>
  <c r="C35" i="3"/>
  <c r="E35" i="3" s="1"/>
  <c r="D34" i="3"/>
  <c r="D33" i="3" s="1"/>
  <c r="E32" i="3"/>
  <c r="E31" i="3"/>
  <c r="D30" i="3"/>
  <c r="E30" i="3" s="1"/>
  <c r="E27" i="3"/>
  <c r="D26" i="3"/>
  <c r="E26" i="3" s="1"/>
  <c r="C25" i="3"/>
  <c r="E24" i="3"/>
  <c r="D23" i="3"/>
  <c r="E23" i="3" s="1"/>
  <c r="C23" i="3"/>
  <c r="E22" i="3"/>
  <c r="D21" i="3"/>
  <c r="C21" i="3"/>
  <c r="E20" i="3"/>
  <c r="D19" i="3"/>
  <c r="C19" i="3"/>
  <c r="E18" i="3"/>
  <c r="E17" i="3"/>
  <c r="D16" i="3"/>
  <c r="C16" i="3"/>
  <c r="E16" i="3" s="1"/>
  <c r="E15" i="3"/>
  <c r="E14" i="3"/>
  <c r="E13" i="3" s="1"/>
  <c r="E12" i="3"/>
  <c r="D11" i="3"/>
  <c r="C11" i="3"/>
  <c r="E10" i="3"/>
  <c r="E9" i="3" s="1"/>
  <c r="D9" i="3"/>
  <c r="C9" i="3"/>
  <c r="E11" i="3" l="1"/>
  <c r="E21" i="3"/>
  <c r="E19" i="3"/>
  <c r="E37" i="3"/>
  <c r="H112" i="5"/>
  <c r="I116" i="5"/>
  <c r="D29" i="3"/>
  <c r="D28" i="3" s="1"/>
  <c r="C8" i="3"/>
  <c r="D25" i="3"/>
  <c r="E25" i="3" s="1"/>
  <c r="E42" i="3"/>
  <c r="C34" i="3"/>
  <c r="I112" i="5" l="1"/>
  <c r="H111" i="5"/>
  <c r="D8" i="3"/>
  <c r="E8" i="3" s="1"/>
  <c r="D56" i="3"/>
  <c r="D13" i="4" s="1"/>
  <c r="C33" i="3"/>
  <c r="E34" i="3"/>
  <c r="I111" i="5" l="1"/>
  <c r="H146" i="5"/>
  <c r="E33" i="3"/>
  <c r="C29" i="3"/>
  <c r="I146" i="5" l="1"/>
  <c r="D17" i="4"/>
  <c r="C28" i="3"/>
  <c r="E29" i="3"/>
  <c r="C56" i="3" l="1"/>
  <c r="E28" i="3"/>
  <c r="E56" i="3" l="1"/>
  <c r="C13" i="4"/>
  <c r="C15" i="4"/>
  <c r="C14" i="4" s="1"/>
  <c r="C11" i="4"/>
  <c r="C10" i="4" s="1"/>
  <c r="C16" i="4" l="1"/>
  <c r="C9" i="4"/>
  <c r="C8" i="4" s="1"/>
  <c r="E17" i="4"/>
  <c r="E16" i="4" s="1"/>
  <c r="E15" i="4" s="1"/>
  <c r="E14" i="4" s="1"/>
  <c r="D15" i="4"/>
  <c r="D14" i="4" s="1"/>
  <c r="C12" i="4"/>
  <c r="D16" i="4"/>
  <c r="D11" i="4" l="1"/>
  <c r="D10" i="4" s="1"/>
  <c r="D9" i="4" s="1"/>
  <c r="D8" i="4" s="1"/>
  <c r="D12" i="4"/>
  <c r="E13" i="4"/>
  <c r="E12" i="4" s="1"/>
  <c r="E11" i="4" s="1"/>
  <c r="E10" i="4" s="1"/>
</calcChain>
</file>

<file path=xl/sharedStrings.xml><?xml version="1.0" encoding="utf-8"?>
<sst xmlns="http://schemas.openxmlformats.org/spreadsheetml/2006/main" count="667" uniqueCount="291">
  <si>
    <t xml:space="preserve"> </t>
  </si>
  <si>
    <t>Код бюджетной классификации</t>
  </si>
  <si>
    <t>Наименование показателя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</si>
  <si>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</si>
  <si>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Иные межбюджетные трансферты</t>
  </si>
  <si>
    <t>Резервные фонды</t>
  </si>
  <si>
    <t>Другие общегосударственные вопросы</t>
  </si>
  <si>
    <t>Жилищное хозяйство</t>
  </si>
  <si>
    <t>Благоустройство</t>
  </si>
  <si>
    <t>Культура</t>
  </si>
  <si>
    <t>% исполнения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</si>
  <si>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</si>
  <si>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</si>
  <si>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</si>
  <si>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</si>
  <si>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</si>
  <si>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</si>
  <si>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</si>
  <si>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</si>
  <si>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</si>
  <si>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</si>
  <si>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</si>
  <si>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</si>
  <si>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</si>
  <si>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 поселений</t>
  </si>
  <si>
    <t>000 01  05  02  01  10  0000  610</t>
  </si>
  <si>
    <t>Обеспечение пожарной безопасности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</si>
  <si>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</si>
  <si>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</si>
  <si>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</si>
  <si>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</si>
  <si>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</si>
  <si>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</si>
  <si>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</si>
  <si>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</si>
  <si>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</si>
  <si>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</si>
  <si>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</si>
  <si>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</si>
  <si>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</si>
  <si>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</si>
  <si>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000 1 13 00000 00 0000 000</t>
  </si>
  <si>
    <t>000 1 13 01995 10 0000 130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</si>
  <si>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</si>
  <si>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</si>
  <si>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</si>
  <si>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</si>
  <si>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</si>
  <si>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</si>
  <si>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</si>
  <si>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</si>
  <si>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</si>
  <si>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сельских поселений</t>
  </si>
  <si>
    <t>ИТОГО ДОХОДОВ</t>
  </si>
  <si>
    <t/>
  </si>
  <si>
    <t>Другие вопросы в области охраны окружающей среды</t>
  </si>
  <si>
    <t>961</t>
  </si>
  <si>
    <t>0100</t>
  </si>
  <si>
    <t>0102</t>
  </si>
  <si>
    <t>9900000000</t>
  </si>
  <si>
    <t>9900010020</t>
  </si>
  <si>
    <t>100</t>
  </si>
  <si>
    <t>0104</t>
  </si>
  <si>
    <t>9900010010</t>
  </si>
  <si>
    <t>200</t>
  </si>
  <si>
    <t>0111</t>
  </si>
  <si>
    <t>9900010050</t>
  </si>
  <si>
    <t>800</t>
  </si>
  <si>
    <t>0113</t>
  </si>
  <si>
    <t>9900010100</t>
  </si>
  <si>
    <t>9900040080</t>
  </si>
  <si>
    <t>9900070010</t>
  </si>
  <si>
    <t>500</t>
  </si>
  <si>
    <t>0200</t>
  </si>
  <si>
    <t>0203</t>
  </si>
  <si>
    <t>9900051180</t>
  </si>
  <si>
    <t>0300</t>
  </si>
  <si>
    <t>0304</t>
  </si>
  <si>
    <t>9900040270</t>
  </si>
  <si>
    <t>9900059300</t>
  </si>
  <si>
    <t>0310</t>
  </si>
  <si>
    <t>9900011020</t>
  </si>
  <si>
    <t>0314</t>
  </si>
  <si>
    <t>9900060180</t>
  </si>
  <si>
    <t>0400</t>
  </si>
  <si>
    <t>0409</t>
  </si>
  <si>
    <t>9900014030</t>
  </si>
  <si>
    <t>0500</t>
  </si>
  <si>
    <t>0501</t>
  </si>
  <si>
    <t>9900014090</t>
  </si>
  <si>
    <t>0503</t>
  </si>
  <si>
    <t>9900014020</t>
  </si>
  <si>
    <t>0600</t>
  </si>
  <si>
    <t>0605</t>
  </si>
  <si>
    <t>0800</t>
  </si>
  <si>
    <t>0801</t>
  </si>
  <si>
    <t>9900010060</t>
  </si>
  <si>
    <t>9900060190</t>
  </si>
  <si>
    <t>0804</t>
  </si>
  <si>
    <t>9900060060</t>
  </si>
  <si>
    <t>1000</t>
  </si>
  <si>
    <t>1003</t>
  </si>
  <si>
    <t>9900040240</t>
  </si>
  <si>
    <t>300</t>
  </si>
  <si>
    <t>9900060120</t>
  </si>
  <si>
    <t>1100</t>
  </si>
  <si>
    <t>9900060200</t>
  </si>
  <si>
    <t>ВСЕГО РАСХОДОВ:</t>
  </si>
  <si>
    <t>(тыс. рублей)</t>
  </si>
  <si>
    <t>ГРБС</t>
  </si>
  <si>
    <t>Целевая статья</t>
  </si>
  <si>
    <t>Вид расходов</t>
  </si>
  <si>
    <t>№ п/п</t>
  </si>
  <si>
    <t>1.</t>
  </si>
  <si>
    <t>2.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</si>
  <si>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</si>
  <si>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</si>
  <si>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</si>
  <si>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Органы юстиции</t>
  </si>
  <si>
    <t>Дорожное хозяйство (дорожные фонды)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</si>
  <si>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</si>
  <si>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</si>
  <si>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</si>
  <si>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Администрация муниципального образования сельское поселение "село Ковран"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</si>
  <si>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</si>
  <si>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</si>
  <si>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</si>
  <si>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</si>
  <si>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</si>
  <si>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ОБЩЕГОСУДАРСТВЕННЫЕ ВОПРОСЫ</t>
  </si>
  <si>
    <t>Непрограммные расходы.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</si>
  <si>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</si>
  <si>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</si>
  <si>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</si>
  <si>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</si>
  <si>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</si>
  <si>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</si>
  <si>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</si>
  <si>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КУЛЬТУРА, КИНЕМАТОГРАФИЯ</t>
  </si>
  <si>
    <t>ФИЗИЧЕСКАЯ КУЛЬТУРА И СПОРТ</t>
  </si>
  <si>
    <t>% исполнено</t>
  </si>
  <si>
    <t>Раздел/подраздел</t>
  </si>
  <si>
    <t>код бюджетной классификации</t>
  </si>
  <si>
    <t>Увеличение прочих остатков денежных средств бюджетов</t>
  </si>
  <si>
    <t>000 01  05  02  01  00  0000  510</t>
  </si>
  <si>
    <t>Уменьшение прочих остатков денежных средств бюджетов</t>
  </si>
  <si>
    <t>000 01  05  02  01  00  0000  610</t>
  </si>
  <si>
    <t>2</t>
  </si>
  <si>
    <t>000 1 06 06000 00 0000 110</t>
  </si>
  <si>
    <t>Земельный налог</t>
  </si>
  <si>
    <t>Дотации - всего, в том числе</t>
  </si>
  <si>
    <t>Субсидии - всего, в том числе</t>
  </si>
  <si>
    <t>Субвенции - всего, в том числе</t>
  </si>
  <si>
    <t>Другие вопросы в области национальной экономики</t>
  </si>
  <si>
    <t>0412</t>
  </si>
  <si>
    <t>9900060160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</si>
  <si>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</si>
  <si>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раздел/подраздел</t>
  </si>
  <si>
    <t>3.</t>
  </si>
  <si>
    <t>4.</t>
  </si>
  <si>
    <t>5.</t>
  </si>
  <si>
    <t>6.</t>
  </si>
  <si>
    <t>7.</t>
  </si>
  <si>
    <t>8.</t>
  </si>
  <si>
    <t>9.</t>
  </si>
  <si>
    <t>000 2 02 29999 10 0000 150</t>
  </si>
  <si>
    <t>000 2 02 49999 10 0000 150</t>
  </si>
  <si>
    <t>Иные межбюджетные трансферты бюджетам сельских поселений на оплату коммунальных услуг учреждений</t>
  </si>
  <si>
    <t>Иные межбюджетные трансферты бюджетам сельских поселений на межевание и изготовление кадастровых паспортов</t>
  </si>
  <si>
    <t>Иные межбюджетные трансферты бюджетам сельских поселений на реализацию мероприятий по развитию традиционной культуры</t>
  </si>
  <si>
    <t>Иные межбюджетные трансферты бюджетам сельских поселений на реализацию мероприятий по патриотическому воспитанию.</t>
  </si>
  <si>
    <t>Иные межбюджетные трансферты бюджетам сельских поселений на реализацию мероприятий по физкультуре и спорту</t>
  </si>
  <si>
    <t>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</si>
  <si>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 Иные межбюджетные трансферты бюджетам сельских поселений на реализацию мероприятий по снижению напряженности на рынке труда</t>
  </si>
  <si>
    <t>Иные межбюджетные трансферты бюджетам сельских поселений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района.</t>
  </si>
  <si>
    <t>Иные межбюджетные трансферты бюджетам сельских поселений на реализацию мероприятий по пожарной безопасности.</t>
  </si>
  <si>
    <t>9900060040</t>
  </si>
  <si>
    <t>9900060130</t>
  </si>
  <si>
    <t>0410</t>
  </si>
  <si>
    <t>9900060240</t>
  </si>
  <si>
    <t>0400000000</t>
  </si>
  <si>
    <t>0410000000</t>
  </si>
  <si>
    <t>0410100000</t>
  </si>
  <si>
    <t>9900060140</t>
  </si>
  <si>
    <t>Глава администрации сельского поселения.</t>
  </si>
  <si>
    <t>Обеспечение деятельности администрации сельского поселения, за исключением расходов, которым присваиваются уникальные коды.</t>
  </si>
  <si>
    <t>Расходы на оплату коммунальных услуг учреждений.</t>
  </si>
  <si>
    <t>Резервный фонд администрации.</t>
  </si>
  <si>
    <t>Обеспечение деятельности (оказание услуг) учреждений, в том числе на хозяйственное обслуживание).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</si>
  <si>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</si>
  <si>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</si>
  <si>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Осуществление первичного воинского учета на территориях, где отсутствуют военные комиссариаты.</t>
  </si>
  <si>
    <t>Расходы на выполнение государственных полномочий Камчатского края по государственной регистрации актов гражданского состояния.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</si>
  <si>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</si>
  <si>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Расходы на мероприятия по осуществлению мер противопожарной безопасности.</t>
  </si>
  <si>
    <t>Расходы на реализацию мероприятий по осуществлению мер противопожарной безопасности.</t>
  </si>
  <si>
    <t>Расходы на содержание и ремонт автомобильных дорог в границах поселения.</t>
  </si>
  <si>
    <t>Связь и информатика</t>
  </si>
  <si>
    <t>Расходы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</si>
  <si>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</si>
  <si>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Расходы в Фонд капитального ремонта МКД Камчатского края.</t>
  </si>
  <si>
    <t>Расходы на уличное освещение.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</si>
  <si>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</si>
  <si>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Подпрограмма "Обращение с отходами производства и потребления".</t>
  </si>
  <si>
    <t>Основное мероприятие "Разработка и реализация мер, направленных на снижение негативного воздействия на окружающую среду".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</si>
  <si>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</si>
  <si>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коды.</t>
  </si>
  <si>
    <t>Расходы на выполнение мероприятий по наказам депутатов Законодательного Собрания Камчатского края.</t>
  </si>
  <si>
    <t>Расходы на выполнение мероприятий по развитию традиционной культуры.</t>
  </si>
  <si>
    <t>Расходы на выполнение мероприятий по патриотическому воспитанию.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</si>
  <si>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района".</t>
  </si>
  <si>
    <t>Расходы на выполнение мероприятий по физкультуре и спорту.</t>
  </si>
  <si>
    <t>Приложение № 1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 "село Ковран" за 2020 год"                                                                        № 00 от 00.00.2021 года</t>
  </si>
  <si>
    <t>Исполнение  бюджета  сельского поселения  "село Ковран" за 2020 год по доходам</t>
  </si>
  <si>
    <t>Годовой объем на 2020 год</t>
  </si>
  <si>
    <t>Исполнено в 2020 году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</si>
  <si>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</si>
  <si>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</si>
  <si>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</si>
  <si>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</si>
  <si>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</si>
  <si>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</si>
  <si>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</si>
  <si>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</si>
  <si>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</si>
  <si>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</si>
  <si>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</si>
  <si>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</si>
  <si>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</si>
  <si>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</si>
  <si>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</si>
  <si>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</si>
  <si>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</si>
  <si>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</si>
  <si>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</si>
  <si>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000 2 02 10000 00 0000 150</t>
  </si>
  <si>
    <t>000 2 02 15002 10 0000 150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</si>
  <si>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</si>
  <si>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</si>
  <si>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000 2 02 20000 00 0000 150</t>
  </si>
  <si>
    <t>Субсидии  на реализацию мероприятий по государственной программе "Обращение с отходами производства и потребления в Камчатском крае." Подпрограмма "Ликвидация мест стихийного несанкционированного размещения отходов производства и потребления" 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</t>
  </si>
  <si>
    <t>Субсидии за счет средств резервного фонда Правительства Камчатского края. На создание противопожарных минерализованных полос на границах примыкания населенных пунктов с лесными участками.</t>
  </si>
  <si>
    <t>000 2 02 30000 00 0000 150</t>
  </si>
  <si>
    <t>000 2 02 30022 10 0000 150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</si>
  <si>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</si>
  <si>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</si>
  <si>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</si>
  <si>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</si>
  <si>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000 2 02 35930 10 0000 150</t>
  </si>
  <si>
    <t>Субвенции бюджетам сельских поселений на государственную регистрацию актов гражданского состояния</t>
  </si>
  <si>
    <t>000 2 02 40000 00 0000 150</t>
  </si>
  <si>
    <t>2 02 49999 10 0000 150</t>
  </si>
  <si>
    <t>Иные межбюджетные трансферты бюджетам сельских поселений на капитальный ремонт жилых домов и ремонт муниципального жилищного фонда</t>
  </si>
  <si>
    <t>Иные межбюджетные трансферты бюджетам сельских поселений на реализацию наказов избирателей к депутатам Законодательного Собрания Камчатского края</t>
  </si>
  <si>
    <t>Обеспечение проведения выборов и референдумов</t>
  </si>
  <si>
    <t>0107</t>
  </si>
  <si>
    <t>Проведение выборов и референдумов.</t>
  </si>
  <si>
    <t>9900010040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</si>
  <si>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</si>
  <si>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</si>
  <si>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Решение вопросов местного значения сельского поселения "село Ковран" в рамках субсидии за счет средств резервного фонда Правительства Камчатского края</t>
  </si>
  <si>
    <t>9900040050</t>
  </si>
  <si>
    <t>Решение вопросов местного значения сельского поселения "село Ковран" в рамках субсидии за счет средств резервного фонда Правительства Камчатского края (софинансирование за счет средств сельского поселения)</t>
  </si>
  <si>
    <t>99000T0050</t>
  </si>
  <si>
    <t>Расходы на мероприятия по управлению имуществом и земельными ресурсами (межевание).</t>
  </si>
  <si>
    <t>9900014100</t>
  </si>
  <si>
    <t>Расходы на прочие мероприятия в сфере ЖКХ.</t>
  </si>
  <si>
    <t>9900013060</t>
  </si>
  <si>
    <t>Расходы на капитальный ремонт жилых домов и ремонт муниципального жилищного фонда.</t>
  </si>
  <si>
    <t>9900060220</t>
  </si>
  <si>
    <t>Расходы на мероприятия по утилизации ТБО и ЖБО.</t>
  </si>
  <si>
    <t>9900014010</t>
  </si>
  <si>
    <t>041014006И</t>
  </si>
  <si>
    <t>04101T006И</t>
  </si>
  <si>
    <t>Муниципальное казенное учреждение культуры "Ковранский сельский дом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</si>
  <si>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</si>
  <si>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 и правоохранительной деятельности</t>
  </si>
  <si>
    <t>Непрограммные расходы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</si>
  <si>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</si>
  <si>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Закупка товаров, работ и услуг для государственных (муниципальных) нужд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</si>
  <si>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</si>
  <si>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>Массовый спорт</t>
  </si>
  <si>
    <t>1102</t>
  </si>
  <si>
    <t>Исполнение бюджета муниципального образования сельского поселения "село Ковран" за 2020 год по ведомственной структуре расходов</t>
  </si>
  <si>
    <t>Исполнение бюджета муниципального образования сельского поселения с.Ковран за 2020 год                                                        по разделам и подразделам классификации расходов бюджетов</t>
  </si>
  <si>
    <t>Исполнение по источникам финансирования дефицита бюджета за 2020 год по источникам финансирования бюджета</t>
  </si>
  <si>
    <t>Утверждено на 2020 год</t>
  </si>
  <si>
    <t>Исполнено за 2020год</t>
  </si>
  <si>
    <t>Приложение № 2        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 "село Ковран" за 2020 год"                                                                        № 2 от 19.03.2021 года</t>
  </si>
  <si>
    <t>Приложение № 3                                               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 "село Ковран" за 2020 год"                                                                        № 2 от 19.03.2021 года</t>
  </si>
  <si>
    <t>Приложение № 4                                                                       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 "село Ковран" за 2020 год"                                                                        №2 от 19.03.2021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</si>
</sst>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0"/>
    <numFmt numFmtId="165" formatCode="###\ ###\ ###\ ##0.00000"/>
  </numFmts>
  <fonts count="24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4" fontId="15" fillId="2" borderId="4">
      <alignment horizontal="right" vertical="top" shrinkToFit="1"/>
    </xf>
    <xf numFmtId="0" fontId="16" fillId="0" borderId="0">
      <alignment wrapText="1"/>
    </xf>
    <xf numFmtId="0" fontId="16" fillId="0" borderId="0"/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6" fillId="0" borderId="4">
      <alignment horizontal="center" vertical="center" wrapText="1"/>
    </xf>
    <xf numFmtId="0" fontId="15" fillId="0" borderId="4">
      <alignment vertical="top" wrapText="1"/>
    </xf>
    <xf numFmtId="1" fontId="16" fillId="0" borderId="4">
      <alignment horizontal="center" vertical="top" shrinkToFit="1"/>
    </xf>
    <xf numFmtId="10" fontId="15" fillId="2" borderId="4">
      <alignment horizontal="right" vertical="top" shrinkToFit="1"/>
    </xf>
    <xf numFmtId="0" fontId="15" fillId="0" borderId="4">
      <alignment horizontal="left"/>
    </xf>
    <xf numFmtId="164" fontId="15" fillId="3" borderId="4">
      <alignment horizontal="right" vertical="top" shrinkToFit="1"/>
    </xf>
    <xf numFmtId="10" fontId="15" fillId="3" borderId="4">
      <alignment horizontal="right" vertical="top" shrinkToFit="1"/>
    </xf>
    <xf numFmtId="0" fontId="16" fillId="0" borderId="0">
      <alignment horizontal="left" wrapText="1"/>
    </xf>
    <xf numFmtId="0" fontId="15" fillId="0" borderId="4">
      <alignment vertical="top" wrapText="1"/>
    </xf>
    <xf numFmtId="164" fontId="15" fillId="2" borderId="4">
      <alignment horizontal="right" vertical="top" shrinkToFit="1"/>
    </xf>
    <xf numFmtId="10" fontId="15" fillId="2" borderId="4">
      <alignment horizontal="right" vertical="top" shrinkToFit="1"/>
    </xf>
    <xf numFmtId="43" fontId="23" fillId="0" borderId="0" applyFont="0" applyFill="0" applyBorder="0" applyAlignment="0" applyProtection="0"/>
    <xf numFmtId="0" fontId="9" fillId="0" borderId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49" fontId="8" fillId="0" borderId="0" xfId="0" applyNumberFormat="1" applyFont="1" applyAlignment="1"/>
    <xf numFmtId="0" fontId="8" fillId="0" borderId="0" xfId="0" applyFont="1"/>
    <xf numFmtId="0" fontId="2" fillId="0" borderId="0" xfId="0" applyFont="1" applyFill="1" applyAlignment="1">
      <alignment vertical="center"/>
    </xf>
    <xf numFmtId="11" fontId="1" fillId="0" borderId="1" xfId="0" applyNumberFormat="1" applyFont="1" applyFill="1" applyBorder="1" applyAlignment="1">
      <alignment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1" fillId="0" borderId="0" xfId="0" applyFont="1"/>
    <xf numFmtId="0" fontId="2" fillId="0" borderId="0" xfId="0" applyFont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3" fillId="4" borderId="1" xfId="6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12" fillId="0" borderId="1" xfId="7" applyFont="1" applyFill="1" applyBorder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8" fillId="0" borderId="0" xfId="3" applyNumberFormat="1" applyFont="1" applyFill="1" applyProtection="1"/>
    <xf numFmtId="0" fontId="19" fillId="0" borderId="0" xfId="4" applyNumberFormat="1" applyFont="1" applyFill="1" applyProtection="1">
      <alignment horizontal="center" wrapText="1"/>
    </xf>
    <xf numFmtId="164" fontId="18" fillId="0" borderId="0" xfId="3" applyNumberFormat="1" applyFont="1" applyFill="1" applyProtection="1"/>
    <xf numFmtId="0" fontId="18" fillId="0" borderId="0" xfId="35" applyNumberFormat="1" applyFont="1" applyFill="1" applyProtection="1">
      <alignment horizontal="left" wrapText="1"/>
    </xf>
    <xf numFmtId="0" fontId="3" fillId="0" borderId="0" xfId="0" applyFont="1" applyFill="1" applyProtection="1"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" fontId="12" fillId="0" borderId="11" xfId="30" applyNumberFormat="1" applyFont="1" applyFill="1" applyBorder="1" applyProtection="1">
      <alignment horizontal="center" vertical="top" shrinkToFit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1" fontId="18" fillId="0" borderId="1" xfId="30" applyNumberFormat="1" applyFont="1" applyFill="1" applyBorder="1" applyProtection="1">
      <alignment horizontal="center" vertical="top" shrinkToFit="1"/>
    </xf>
    <xf numFmtId="0" fontId="3" fillId="0" borderId="1" xfId="0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Border="1"/>
    <xf numFmtId="0" fontId="5" fillId="0" borderId="0" xfId="0" applyFont="1"/>
    <xf numFmtId="4" fontId="5" fillId="0" borderId="0" xfId="0" applyNumberFormat="1" applyFont="1" applyFill="1" applyAlignment="1">
      <alignment horizontal="center" vertical="center"/>
    </xf>
    <xf numFmtId="0" fontId="22" fillId="0" borderId="0" xfId="0" applyFont="1"/>
    <xf numFmtId="0" fontId="22" fillId="0" borderId="0" xfId="0" applyFont="1" applyBorder="1"/>
    <xf numFmtId="164" fontId="1" fillId="0" borderId="0" xfId="0" applyNumberFormat="1" applyFont="1"/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165" fontId="12" fillId="0" borderId="4" xfId="0" applyNumberFormat="1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left" vertical="center" wrapText="1"/>
    </xf>
    <xf numFmtId="165" fontId="12" fillId="0" borderId="4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10" xfId="29" applyNumberFormat="1" applyFont="1" applyFill="1" applyBorder="1" applyAlignment="1" applyProtection="1">
      <alignment vertical="top" wrapText="1"/>
    </xf>
    <xf numFmtId="1" fontId="12" fillId="0" borderId="12" xfId="30" applyNumberFormat="1" applyFont="1" applyFill="1" applyBorder="1" applyProtection="1">
      <alignment horizontal="center" vertical="top" shrinkToFit="1"/>
    </xf>
    <xf numFmtId="164" fontId="12" fillId="0" borderId="11" xfId="1" applyFont="1" applyFill="1" applyBorder="1" applyAlignment="1" applyProtection="1">
      <alignment horizontal="right" vertical="top" shrinkToFit="1"/>
    </xf>
    <xf numFmtId="4" fontId="12" fillId="0" borderId="1" xfId="31" applyNumberFormat="1" applyFont="1" applyFill="1" applyBorder="1" applyAlignment="1" applyProtection="1">
      <alignment horizontal="center" vertical="top" shrinkToFit="1"/>
    </xf>
    <xf numFmtId="0" fontId="18" fillId="4" borderId="4" xfId="36" applyNumberFormat="1" applyFont="1" applyFill="1" applyProtection="1">
      <alignment vertical="top" wrapText="1"/>
    </xf>
    <xf numFmtId="1" fontId="18" fillId="0" borderId="13" xfId="30" applyNumberFormat="1" applyFont="1" applyFill="1" applyBorder="1" applyProtection="1">
      <alignment horizontal="center" vertical="top" shrinkToFit="1"/>
    </xf>
    <xf numFmtId="1" fontId="18" fillId="4" borderId="4" xfId="30" applyNumberFormat="1" applyFont="1" applyFill="1" applyProtection="1">
      <alignment horizontal="center" vertical="top" shrinkToFit="1"/>
    </xf>
    <xf numFmtId="164" fontId="18" fillId="4" borderId="4" xfId="37" applyNumberFormat="1" applyFont="1" applyFill="1" applyProtection="1">
      <alignment horizontal="right" vertical="top" shrinkToFit="1"/>
    </xf>
    <xf numFmtId="164" fontId="18" fillId="4" borderId="9" xfId="37" applyNumberFormat="1" applyFont="1" applyFill="1" applyBorder="1" applyProtection="1">
      <alignment horizontal="right" vertical="top" shrinkToFit="1"/>
    </xf>
    <xf numFmtId="4" fontId="18" fillId="0" borderId="1" xfId="31" applyNumberFormat="1" applyFont="1" applyFill="1" applyBorder="1" applyAlignment="1" applyProtection="1">
      <alignment horizontal="center" vertical="top" shrinkToFit="1"/>
    </xf>
    <xf numFmtId="0" fontId="18" fillId="4" borderId="9" xfId="36" applyNumberFormat="1" applyFont="1" applyFill="1" applyBorder="1" applyProtection="1">
      <alignment vertical="top" wrapText="1"/>
    </xf>
    <xf numFmtId="1" fontId="18" fillId="4" borderId="6" xfId="30" applyNumberFormat="1" applyFont="1" applyFill="1" applyBorder="1" applyProtection="1">
      <alignment horizontal="center" vertical="top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top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0" fontId="18" fillId="0" borderId="4" xfId="0" applyFont="1" applyFill="1" applyBorder="1" applyAlignment="1">
      <alignment horizontal="center" vertical="top" wrapText="1"/>
    </xf>
    <xf numFmtId="164" fontId="18" fillId="4" borderId="9" xfId="37" applyNumberFormat="1" applyFont="1" applyFill="1" applyBorder="1" applyAlignment="1" applyProtection="1">
      <alignment horizontal="right" vertical="top" shrinkToFit="1"/>
    </xf>
    <xf numFmtId="0" fontId="1" fillId="0" borderId="4" xfId="0" applyFont="1" applyFill="1" applyBorder="1" applyAlignment="1">
      <alignment horizontal="right" vertical="top" wrapText="1"/>
    </xf>
    <xf numFmtId="165" fontId="1" fillId="0" borderId="4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4" borderId="1" xfId="39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2" fillId="4" borderId="4" xfId="1" applyNumberFormat="1" applyFont="1" applyFill="1" applyProtection="1">
      <alignment horizontal="right" vertical="top" shrinkToFit="1"/>
    </xf>
    <xf numFmtId="164" fontId="12" fillId="4" borderId="9" xfId="1" applyNumberFormat="1" applyFont="1" applyFill="1" applyBorder="1" applyProtection="1">
      <alignment horizontal="right" vertical="top" shrinkToFi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right" vertical="top" wrapText="1"/>
    </xf>
    <xf numFmtId="1" fontId="12" fillId="4" borderId="6" xfId="30" applyNumberFormat="1" applyFont="1" applyFill="1" applyBorder="1" applyAlignment="1" applyProtection="1">
      <alignment horizontal="right" vertical="top" shrinkToFit="1"/>
    </xf>
    <xf numFmtId="0" fontId="12" fillId="0" borderId="8" xfId="0" applyFont="1" applyFill="1" applyBorder="1" applyAlignment="1">
      <alignment horizontal="left" vertical="center" wrapText="1"/>
    </xf>
    <xf numFmtId="4" fontId="12" fillId="0" borderId="1" xfId="31" applyNumberFormat="1" applyFont="1" applyFill="1" applyBorder="1" applyAlignment="1" applyProtection="1">
      <alignment horizontal="center" vertical="center" shrinkToFit="1"/>
    </xf>
    <xf numFmtId="164" fontId="3" fillId="4" borderId="1" xfId="39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 applyProtection="1">
      <alignment horizontal="center" wrapText="1"/>
      <protection locked="0"/>
    </xf>
    <xf numFmtId="0" fontId="13" fillId="0" borderId="1" xfId="6" applyNumberFormat="1" applyFont="1" applyFill="1" applyBorder="1" applyAlignment="1" applyProtection="1">
      <alignment horizontal="center" vertical="center" wrapText="1"/>
    </xf>
    <xf numFmtId="0" fontId="13" fillId="0" borderId="1" xfId="6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3" fillId="0" borderId="4" xfId="36" applyNumberFormat="1" applyFont="1" applyFill="1" applyProtection="1">
      <alignment vertical="top" wrapText="1"/>
    </xf>
    <xf numFmtId="1" fontId="13" fillId="0" borderId="4" xfId="30" applyNumberFormat="1" applyFont="1" applyFill="1" applyProtection="1">
      <alignment horizontal="center" vertical="top" shrinkToFit="1"/>
    </xf>
    <xf numFmtId="164" fontId="13" fillId="0" borderId="4" xfId="37" applyNumberFormat="1" applyFont="1" applyFill="1" applyProtection="1">
      <alignment horizontal="right" vertical="top" shrinkToFit="1"/>
    </xf>
    <xf numFmtId="4" fontId="13" fillId="0" borderId="4" xfId="38" applyNumberFormat="1" applyFont="1" applyFill="1" applyProtection="1">
      <alignment horizontal="right" vertical="top" shrinkToFit="1"/>
    </xf>
    <xf numFmtId="0" fontId="5" fillId="0" borderId="1" xfId="0" applyFont="1" applyFill="1" applyBorder="1" applyAlignment="1">
      <alignment horizontal="center" vertical="center"/>
    </xf>
    <xf numFmtId="0" fontId="14" fillId="0" borderId="6" xfId="36" applyNumberFormat="1" applyFont="1" applyFill="1" applyBorder="1" applyProtection="1">
      <alignment vertical="top" wrapText="1"/>
    </xf>
    <xf numFmtId="1" fontId="14" fillId="0" borderId="4" xfId="30" applyNumberFormat="1" applyFont="1" applyFill="1" applyProtection="1">
      <alignment horizontal="center" vertical="top" shrinkToFit="1"/>
    </xf>
    <xf numFmtId="164" fontId="14" fillId="0" borderId="4" xfId="37" applyNumberFormat="1" applyFont="1" applyFill="1" applyProtection="1">
      <alignment horizontal="right" vertical="top" shrinkToFit="1"/>
    </xf>
    <xf numFmtId="4" fontId="14" fillId="0" borderId="4" xfId="38" applyNumberFormat="1" applyFont="1" applyFill="1" applyProtection="1">
      <alignment horizontal="right" vertical="top" shrinkToFit="1"/>
    </xf>
    <xf numFmtId="49" fontId="14" fillId="0" borderId="4" xfId="30" applyNumberFormat="1" applyFont="1" applyFill="1" applyProtection="1">
      <alignment horizontal="center" vertical="top" shrinkToFit="1"/>
    </xf>
    <xf numFmtId="0" fontId="5" fillId="0" borderId="1" xfId="0" applyFont="1" applyFill="1" applyBorder="1"/>
    <xf numFmtId="0" fontId="13" fillId="0" borderId="6" xfId="36" applyNumberFormat="1" applyFont="1" applyFill="1" applyBorder="1" applyProtection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14" fillId="0" borderId="4" xfId="36" applyNumberFormat="1" applyFont="1" applyFill="1" applyProtection="1">
      <alignment vertical="top" wrapText="1"/>
    </xf>
    <xf numFmtId="164" fontId="13" fillId="0" borderId="9" xfId="1" applyNumberFormat="1" applyFont="1" applyFill="1" applyBorder="1" applyProtection="1">
      <alignment horizontal="right" vertical="top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8" fillId="0" borderId="0" xfId="35" applyNumberFormat="1" applyFont="1" applyFill="1" applyProtection="1">
      <alignment horizontal="left" wrapText="1"/>
    </xf>
    <xf numFmtId="0" fontId="18" fillId="0" borderId="0" xfId="35" applyFont="1" applyFill="1" applyProtection="1">
      <alignment horizontal="left" wrapText="1"/>
      <protection locked="0"/>
    </xf>
    <xf numFmtId="49" fontId="14" fillId="0" borderId="0" xfId="3" applyNumberFormat="1" applyFont="1" applyFill="1" applyAlignment="1" applyProtection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19" fillId="0" borderId="0" xfId="5" applyNumberFormat="1" applyFont="1" applyFill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>
      <alignment horizontal="center" wrapText="1"/>
    </xf>
    <xf numFmtId="0" fontId="12" fillId="0" borderId="5" xfId="6" applyFont="1" applyFill="1" applyBorder="1" applyAlignment="1" applyProtection="1">
      <alignment horizontal="center" vertical="center" wrapText="1"/>
      <protection locked="0"/>
    </xf>
    <xf numFmtId="0" fontId="12" fillId="0" borderId="7" xfId="6" applyFont="1" applyFill="1" applyBorder="1" applyAlignment="1" applyProtection="1">
      <alignment horizontal="center" vertical="center" wrapText="1"/>
      <protection locked="0"/>
    </xf>
    <xf numFmtId="0" fontId="12" fillId="4" borderId="4" xfId="17" applyNumberFormat="1" applyFont="1" applyFill="1" applyAlignment="1" applyProtection="1">
      <alignment horizontal="left"/>
    </xf>
    <xf numFmtId="0" fontId="12" fillId="4" borderId="8" xfId="17" applyFont="1" applyFill="1" applyBorder="1" applyAlignment="1">
      <alignment horizontal="left"/>
    </xf>
    <xf numFmtId="0" fontId="12" fillId="4" borderId="4" xfId="17" applyFont="1" applyFill="1" applyAlignment="1">
      <alignment horizontal="left"/>
    </xf>
    <xf numFmtId="0" fontId="18" fillId="0" borderId="0" xfId="2" applyNumberFormat="1" applyFont="1" applyFill="1" applyProtection="1">
      <alignment wrapText="1"/>
    </xf>
    <xf numFmtId="0" fontId="18" fillId="0" borderId="0" xfId="2" applyFont="1" applyFill="1" applyProtection="1">
      <alignment wrapText="1"/>
      <protection locked="0"/>
    </xf>
    <xf numFmtId="0" fontId="19" fillId="0" borderId="0" xfId="4" applyNumberFormat="1" applyFont="1" applyFill="1" applyProtection="1">
      <alignment horizontal="center" wrapText="1"/>
    </xf>
    <xf numFmtId="0" fontId="19" fillId="0" borderId="0" xfId="4" applyFont="1" applyFill="1" applyProtection="1">
      <alignment horizontal="center" wrapText="1"/>
      <protection locked="0"/>
    </xf>
    <xf numFmtId="0" fontId="18" fillId="0" borderId="0" xfId="6" applyNumberFormat="1" applyFont="1" applyFill="1" applyProtection="1">
      <alignment horizontal="right"/>
    </xf>
    <xf numFmtId="0" fontId="18" fillId="0" borderId="0" xfId="6" applyFont="1" applyFill="1" applyProtection="1">
      <alignment horizontal="right"/>
      <protection locked="0"/>
    </xf>
    <xf numFmtId="0" fontId="12" fillId="0" borderId="1" xfId="7" applyNumberFormat="1" applyFont="1" applyFill="1" applyBorder="1" applyProtection="1">
      <alignment horizontal="center" vertical="center" wrapText="1"/>
    </xf>
    <xf numFmtId="0" fontId="12" fillId="0" borderId="1" xfId="7" applyFont="1" applyFill="1" applyBorder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3" fillId="0" borderId="6" xfId="17" applyNumberFormat="1" applyFont="1" applyFill="1" applyBorder="1" applyAlignment="1" applyProtection="1">
      <alignment horizontal="left"/>
    </xf>
    <xf numFmtId="0" fontId="13" fillId="0" borderId="4" xfId="17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1">
    <cellStyle name="st49" xfId="33"/>
    <cellStyle name="st50" xfId="1"/>
    <cellStyle name="st51" xfId="37"/>
    <cellStyle name="xl22" xfId="7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2" xfId="13"/>
    <cellStyle name="xl34" xfId="14"/>
    <cellStyle name="xl35" xfId="15"/>
    <cellStyle name="xl36" xfId="16"/>
    <cellStyle name="xl37" xfId="32"/>
    <cellStyle name="xl38" xfId="17"/>
    <cellStyle name="xl41" xfId="2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5"/>
    <cellStyle name="xl55" xfId="34"/>
    <cellStyle name="xl56" xfId="4"/>
    <cellStyle name="xl57" xfId="5"/>
    <cellStyle name="xl58" xfId="6"/>
    <cellStyle name="xl60" xfId="29"/>
    <cellStyle name="xl61" xfId="36"/>
    <cellStyle name="xl64" xfId="31"/>
    <cellStyle name="xl65" xfId="38"/>
    <cellStyle name="Обычный" xfId="0" builtinId="0"/>
    <cellStyle name="Обычный 2" xfId="40"/>
    <cellStyle name="Финансовый" xfId="3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9"/>
  <sheetViews>
    <sheetView zoomScaleNormal="100" workbookViewId="0">
      <selection activeCell="C8" sqref="C8"/>
    </sheetView>
  </sheetViews>
  <sheetFormatPr defaultRowHeight="12.75" x14ac:dyDescent="0.2"/>
  <cols>
    <col min="1" max="1" width="24.140625" style="1" customWidth="1"/>
    <col min="2" max="2" width="40.140625" style="2" customWidth="1"/>
    <col min="3" max="3" width="18.28515625" style="11" customWidth="1"/>
    <col min="4" max="4" width="14.7109375" style="1" customWidth="1"/>
    <col min="5" max="5" width="11.85546875" style="1" customWidth="1"/>
    <col min="6" max="16384" width="9.140625" style="1"/>
  </cols>
  <sheetData>
    <row r="1" spans="1:5" ht="84.75" customHeight="1" x14ac:dyDescent="0.2">
      <c r="C1" s="57"/>
      <c r="D1" s="162" t="s">
        <v>212</v>
      </c>
      <c r="E1" s="162"/>
    </row>
    <row r="2" spans="1:5" ht="18" customHeight="1" x14ac:dyDescent="0.2">
      <c r="B2" s="3"/>
      <c r="C2" s="57"/>
      <c r="D2" s="56"/>
      <c r="E2" s="56"/>
    </row>
    <row r="3" spans="1:5" ht="11.25" customHeight="1" x14ac:dyDescent="0.2">
      <c r="B3" s="3"/>
      <c r="C3" s="57"/>
      <c r="D3" s="56"/>
      <c r="E3" s="56"/>
    </row>
    <row r="4" spans="1:5" ht="15.75" x14ac:dyDescent="0.2">
      <c r="A4" s="160" t="s">
        <v>213</v>
      </c>
      <c r="B4" s="161"/>
      <c r="C4" s="161"/>
      <c r="D4" s="161"/>
    </row>
    <row r="5" spans="1:5" s="6" customFormat="1" ht="15" x14ac:dyDescent="0.2">
      <c r="A5" s="2"/>
      <c r="B5" s="4" t="s">
        <v>0</v>
      </c>
      <c r="C5" s="5"/>
      <c r="E5" s="5" t="s">
        <v>108</v>
      </c>
    </row>
    <row r="6" spans="1:5" s="7" customFormat="1" ht="25.5" x14ac:dyDescent="0.2">
      <c r="A6" s="16" t="s">
        <v>1</v>
      </c>
      <c r="B6" s="16" t="s">
        <v>2</v>
      </c>
      <c r="C6" s="40" t="s">
        <v>214</v>
      </c>
      <c r="D6" s="41" t="s">
        <v>215</v>
      </c>
      <c r="E6" s="28" t="s">
        <v>140</v>
      </c>
    </row>
    <row r="7" spans="1:5" s="7" customFormat="1" ht="15" x14ac:dyDescent="0.2">
      <c r="A7" s="16">
        <v>1</v>
      </c>
      <c r="B7" s="16">
        <v>2</v>
      </c>
      <c r="C7" s="16">
        <v>3</v>
      </c>
      <c r="D7" s="17">
        <v>4</v>
      </c>
      <c r="E7" s="17">
        <v>5</v>
      </c>
    </row>
    <row r="8" spans="1:5" s="7" customFormat="1" ht="15" x14ac:dyDescent="0.2">
      <c r="A8" s="83" t="s">
        <v>27</v>
      </c>
      <c r="B8" s="84" t="s">
        <v>28</v>
      </c>
      <c r="C8" s="85">
        <f>C9+C11+C16+C19+C21+C23+C25</f>
        <v>767.7007900000001</v>
      </c>
      <c r="D8" s="85">
        <f>D9+D11+D16+D19+D21+D23+D25</f>
        <v>795.50839999999994</v>
      </c>
      <c r="E8" s="34">
        <f>D8/C8*100</f>
        <v>103.62219374556068</v>
      </c>
    </row>
    <row r="9" spans="1:5" s="7" customFormat="1" ht="15" x14ac:dyDescent="0.2">
      <c r="A9" s="83" t="s">
        <v>29</v>
      </c>
      <c r="B9" s="86" t="s">
        <v>30</v>
      </c>
      <c r="C9" s="87">
        <f>C10</f>
        <v>125</v>
      </c>
      <c r="D9" s="87">
        <f>D10</f>
        <v>131.99552</v>
      </c>
      <c r="E9" s="34">
        <f>E10</f>
        <v>105.596416</v>
      </c>
    </row>
    <row r="10" spans="1:5" s="7" customFormat="1" ht="76.5" x14ac:dyDescent="0.2">
      <c r="A10" s="88" t="s">
        <v>216</v>
      </c>
      <c r="B10" s="89" t="s">
        <v>217</v>
      </c>
      <c r="C10" s="90">
        <v>125</v>
      </c>
      <c r="D10" s="54">
        <v>131.99552</v>
      </c>
      <c r="E10" s="35">
        <f t="shared" ref="E10:E56" si="0">D10/C10*100</f>
        <v>105.596416</v>
      </c>
    </row>
    <row r="11" spans="1:5" s="7" customFormat="1" ht="38.25" x14ac:dyDescent="0.2">
      <c r="A11" s="83" t="s">
        <v>31</v>
      </c>
      <c r="B11" s="86" t="s">
        <v>32</v>
      </c>
      <c r="C11" s="91">
        <f>C12+C13+C14+C15</f>
        <v>492.91</v>
      </c>
      <c r="D11" s="91">
        <f>D12+D13+D14+D15</f>
        <v>565.05040000000008</v>
      </c>
      <c r="E11" s="36">
        <f t="shared" si="0"/>
        <v>114.63561299222984</v>
      </c>
    </row>
    <row r="12" spans="1:5" s="7" customFormat="1" ht="127.5" x14ac:dyDescent="0.2">
      <c r="A12" s="88" t="s">
        <v>218</v>
      </c>
      <c r="B12" s="89" t="s">
        <v>219</v>
      </c>
      <c r="C12" s="90">
        <v>231.46</v>
      </c>
      <c r="D12" s="54">
        <v>261.25020000000001</v>
      </c>
      <c r="E12" s="35">
        <f t="shared" si="0"/>
        <v>112.87056078804112</v>
      </c>
    </row>
    <row r="13" spans="1:5" s="7" customFormat="1" ht="153" x14ac:dyDescent="0.2">
      <c r="A13" s="88" t="s">
        <v>220</v>
      </c>
      <c r="B13" s="89" t="s">
        <v>221</v>
      </c>
      <c r="C13" s="90">
        <v>1.45</v>
      </c>
      <c r="D13" s="55">
        <v>1.8367599999999999</v>
      </c>
      <c r="E13" s="37">
        <f>E14</f>
        <v>117.58558323289139</v>
      </c>
    </row>
    <row r="14" spans="1:5" s="8" customFormat="1" ht="127.5" x14ac:dyDescent="0.2">
      <c r="A14" s="88" t="s">
        <v>222</v>
      </c>
      <c r="B14" s="89" t="s">
        <v>223</v>
      </c>
      <c r="C14" s="90">
        <v>298.68</v>
      </c>
      <c r="D14" s="54">
        <v>351.20461999999998</v>
      </c>
      <c r="E14" s="35">
        <f t="shared" si="0"/>
        <v>117.58558323289139</v>
      </c>
    </row>
    <row r="15" spans="1:5" s="7" customFormat="1" ht="127.5" x14ac:dyDescent="0.2">
      <c r="A15" s="88" t="s">
        <v>224</v>
      </c>
      <c r="B15" s="89" t="s">
        <v>225</v>
      </c>
      <c r="C15" s="90">
        <v>-38.68</v>
      </c>
      <c r="D15" s="55">
        <v>-49.24118</v>
      </c>
      <c r="E15" s="35">
        <f t="shared" si="0"/>
        <v>127.30398138572907</v>
      </c>
    </row>
    <row r="16" spans="1:5" s="7" customFormat="1" ht="15" x14ac:dyDescent="0.2">
      <c r="A16" s="83" t="s">
        <v>33</v>
      </c>
      <c r="B16" s="86" t="s">
        <v>34</v>
      </c>
      <c r="C16" s="87">
        <f>C17+C18</f>
        <v>40</v>
      </c>
      <c r="D16" s="87">
        <f>D17+D18</f>
        <v>26.830480000000001</v>
      </c>
      <c r="E16" s="36">
        <f t="shared" si="0"/>
        <v>67.076200000000014</v>
      </c>
    </row>
    <row r="17" spans="1:5" s="7" customFormat="1" ht="51" x14ac:dyDescent="0.2">
      <c r="A17" s="92" t="s">
        <v>226</v>
      </c>
      <c r="B17" s="93" t="s">
        <v>227</v>
      </c>
      <c r="C17" s="90">
        <v>0.5</v>
      </c>
      <c r="D17" s="54">
        <v>0.28095999999999999</v>
      </c>
      <c r="E17" s="35">
        <f t="shared" si="0"/>
        <v>56.192</v>
      </c>
    </row>
    <row r="18" spans="1:5" s="9" customFormat="1" x14ac:dyDescent="0.2">
      <c r="A18" s="94" t="s">
        <v>148</v>
      </c>
      <c r="B18" s="95" t="s">
        <v>149</v>
      </c>
      <c r="C18" s="90">
        <v>39.5</v>
      </c>
      <c r="D18" s="55">
        <v>26.549520000000001</v>
      </c>
      <c r="E18" s="35">
        <f t="shared" si="0"/>
        <v>67.213974683544308</v>
      </c>
    </row>
    <row r="19" spans="1:5" s="9" customFormat="1" x14ac:dyDescent="0.2">
      <c r="A19" s="83" t="s">
        <v>35</v>
      </c>
      <c r="B19" s="86" t="s">
        <v>36</v>
      </c>
      <c r="C19" s="87">
        <f>C20</f>
        <v>6.9</v>
      </c>
      <c r="D19" s="87">
        <f>D20</f>
        <v>6.9</v>
      </c>
      <c r="E19" s="36">
        <f t="shared" si="0"/>
        <v>100</v>
      </c>
    </row>
    <row r="20" spans="1:5" s="9" customFormat="1" ht="89.25" x14ac:dyDescent="0.2">
      <c r="A20" s="88" t="s">
        <v>37</v>
      </c>
      <c r="B20" s="89" t="s">
        <v>3</v>
      </c>
      <c r="C20" s="90">
        <v>6.9</v>
      </c>
      <c r="D20" s="54">
        <v>6.9</v>
      </c>
      <c r="E20" s="35">
        <f t="shared" si="0"/>
        <v>100</v>
      </c>
    </row>
    <row r="21" spans="1:5" s="9" customFormat="1" ht="51" x14ac:dyDescent="0.2">
      <c r="A21" s="83" t="s">
        <v>38</v>
      </c>
      <c r="B21" s="86" t="s">
        <v>39</v>
      </c>
      <c r="C21" s="87">
        <f>C22</f>
        <v>90.833699999999993</v>
      </c>
      <c r="D21" s="87">
        <f>D22</f>
        <v>50.731999999999999</v>
      </c>
      <c r="E21" s="36">
        <f t="shared" si="0"/>
        <v>55.851517663598429</v>
      </c>
    </row>
    <row r="22" spans="1:5" s="9" customFormat="1" ht="89.25" x14ac:dyDescent="0.2">
      <c r="A22" s="88" t="s">
        <v>40</v>
      </c>
      <c r="B22" s="89" t="s">
        <v>228</v>
      </c>
      <c r="C22" s="90">
        <v>90.833699999999993</v>
      </c>
      <c r="D22" s="54">
        <v>50.731999999999999</v>
      </c>
      <c r="E22" s="35">
        <f t="shared" si="0"/>
        <v>55.851517663598429</v>
      </c>
    </row>
    <row r="23" spans="1:5" s="9" customFormat="1" ht="38.25" x14ac:dyDescent="0.2">
      <c r="A23" s="83" t="s">
        <v>41</v>
      </c>
      <c r="B23" s="86" t="s">
        <v>229</v>
      </c>
      <c r="C23" s="87">
        <f>C24</f>
        <v>8.0570900000000005</v>
      </c>
      <c r="D23" s="87">
        <f>D24</f>
        <v>8</v>
      </c>
      <c r="E23" s="36">
        <f t="shared" si="0"/>
        <v>99.291431521802537</v>
      </c>
    </row>
    <row r="24" spans="1:5" s="7" customFormat="1" ht="38.25" x14ac:dyDescent="0.2">
      <c r="A24" s="88" t="s">
        <v>42</v>
      </c>
      <c r="B24" s="89" t="s">
        <v>230</v>
      </c>
      <c r="C24" s="90">
        <v>8.0570900000000005</v>
      </c>
      <c r="D24" s="55">
        <v>8</v>
      </c>
      <c r="E24" s="35">
        <f t="shared" si="0"/>
        <v>99.291431521802537</v>
      </c>
    </row>
    <row r="25" spans="1:5" s="22" customFormat="1" ht="25.5" x14ac:dyDescent="0.2">
      <c r="A25" s="83" t="s">
        <v>43</v>
      </c>
      <c r="B25" s="86" t="s">
        <v>44</v>
      </c>
      <c r="C25" s="87">
        <f>C26+C27</f>
        <v>4</v>
      </c>
      <c r="D25" s="87">
        <f>D26+D27</f>
        <v>6</v>
      </c>
      <c r="E25" s="36">
        <f t="shared" si="0"/>
        <v>150</v>
      </c>
    </row>
    <row r="26" spans="1:5" s="10" customFormat="1" ht="76.5" x14ac:dyDescent="0.2">
      <c r="A26" s="92" t="s">
        <v>231</v>
      </c>
      <c r="B26" s="93" t="s">
        <v>232</v>
      </c>
      <c r="C26" s="90">
        <v>1</v>
      </c>
      <c r="D26" s="55">
        <f>D27</f>
        <v>3</v>
      </c>
      <c r="E26" s="35">
        <f t="shared" si="0"/>
        <v>300</v>
      </c>
    </row>
    <row r="27" spans="1:5" s="10" customFormat="1" ht="76.5" x14ac:dyDescent="0.2">
      <c r="A27" s="92" t="s">
        <v>233</v>
      </c>
      <c r="B27" s="93" t="s">
        <v>234</v>
      </c>
      <c r="C27" s="90">
        <v>3</v>
      </c>
      <c r="D27" s="55">
        <v>3</v>
      </c>
      <c r="E27" s="35">
        <f t="shared" si="0"/>
        <v>100</v>
      </c>
    </row>
    <row r="28" spans="1:5" s="10" customFormat="1" ht="15" x14ac:dyDescent="0.2">
      <c r="A28" s="83" t="s">
        <v>45</v>
      </c>
      <c r="B28" s="52" t="s">
        <v>46</v>
      </c>
      <c r="C28" s="85">
        <f>C29</f>
        <v>21543.8789</v>
      </c>
      <c r="D28" s="85">
        <f>D29</f>
        <v>21541.8789</v>
      </c>
      <c r="E28" s="36">
        <f t="shared" si="0"/>
        <v>99.990716620673169</v>
      </c>
    </row>
    <row r="29" spans="1:5" s="10" customFormat="1" ht="36" x14ac:dyDescent="0.2">
      <c r="A29" s="83" t="s">
        <v>47</v>
      </c>
      <c r="B29" s="96" t="s">
        <v>48</v>
      </c>
      <c r="C29" s="87">
        <f>C30+C33+C37+C42</f>
        <v>21543.8789</v>
      </c>
      <c r="D29" s="87">
        <f>D30+D33+D37+D42</f>
        <v>21541.8789</v>
      </c>
      <c r="E29" s="36">
        <f t="shared" si="0"/>
        <v>99.990716620673169</v>
      </c>
    </row>
    <row r="30" spans="1:5" s="10" customFormat="1" ht="15" x14ac:dyDescent="0.2">
      <c r="A30" s="97" t="s">
        <v>235</v>
      </c>
      <c r="B30" s="96" t="s">
        <v>150</v>
      </c>
      <c r="C30" s="87">
        <v>12279.569</v>
      </c>
      <c r="D30" s="33">
        <f>D31+D32</f>
        <v>12279.569</v>
      </c>
      <c r="E30" s="36">
        <f t="shared" si="0"/>
        <v>100</v>
      </c>
    </row>
    <row r="31" spans="1:5" s="10" customFormat="1" ht="36" x14ac:dyDescent="0.2">
      <c r="A31" s="94" t="s">
        <v>236</v>
      </c>
      <c r="B31" s="95" t="s">
        <v>49</v>
      </c>
      <c r="C31" s="90">
        <v>4087.4789999999998</v>
      </c>
      <c r="D31" s="98">
        <v>4087.4789999999998</v>
      </c>
      <c r="E31" s="35">
        <f t="shared" si="0"/>
        <v>100</v>
      </c>
    </row>
    <row r="32" spans="1:5" s="10" customFormat="1" ht="36" x14ac:dyDescent="0.2">
      <c r="A32" s="94" t="s">
        <v>237</v>
      </c>
      <c r="B32" s="95" t="s">
        <v>238</v>
      </c>
      <c r="C32" s="90">
        <v>8192.09</v>
      </c>
      <c r="D32" s="98">
        <v>8192.09</v>
      </c>
      <c r="E32" s="35">
        <f t="shared" si="0"/>
        <v>100</v>
      </c>
    </row>
    <row r="33" spans="1:5" s="10" customFormat="1" ht="28.5" customHeight="1" x14ac:dyDescent="0.2">
      <c r="A33" s="97" t="s">
        <v>239</v>
      </c>
      <c r="B33" s="96" t="s">
        <v>151</v>
      </c>
      <c r="C33" s="87">
        <f>C34</f>
        <v>961.57989999999995</v>
      </c>
      <c r="D33" s="33">
        <f>D34</f>
        <v>961.57989999999995</v>
      </c>
      <c r="E33" s="36">
        <f t="shared" si="0"/>
        <v>100</v>
      </c>
    </row>
    <row r="34" spans="1:5" s="10" customFormat="1" ht="15" x14ac:dyDescent="0.2">
      <c r="A34" s="94" t="s">
        <v>165</v>
      </c>
      <c r="B34" s="95" t="s">
        <v>50</v>
      </c>
      <c r="C34" s="98">
        <f>SUM(C35:C36)</f>
        <v>961.57989999999995</v>
      </c>
      <c r="D34" s="98">
        <f>SUM(D35:D36)</f>
        <v>961.57989999999995</v>
      </c>
      <c r="E34" s="35">
        <f t="shared" si="0"/>
        <v>100</v>
      </c>
    </row>
    <row r="35" spans="1:5" s="10" customFormat="1" ht="153" x14ac:dyDescent="0.2">
      <c r="A35" s="94" t="s">
        <v>165</v>
      </c>
      <c r="B35" s="23" t="s">
        <v>240</v>
      </c>
      <c r="C35" s="53">
        <f>165.82+99.359</f>
        <v>265.17899999999997</v>
      </c>
      <c r="D35" s="53">
        <v>265.17899999999997</v>
      </c>
      <c r="E35" s="35">
        <f t="shared" si="0"/>
        <v>100</v>
      </c>
    </row>
    <row r="36" spans="1:5" s="10" customFormat="1" ht="63.75" x14ac:dyDescent="0.2">
      <c r="A36" s="99" t="s">
        <v>165</v>
      </c>
      <c r="B36" s="23" t="s">
        <v>241</v>
      </c>
      <c r="C36" s="53">
        <v>696.40089999999998</v>
      </c>
      <c r="D36" s="53">
        <v>696.40089999999998</v>
      </c>
      <c r="E36" s="35">
        <f t="shared" si="0"/>
        <v>100</v>
      </c>
    </row>
    <row r="37" spans="1:5" s="10" customFormat="1" ht="15" x14ac:dyDescent="0.2">
      <c r="A37" s="83" t="s">
        <v>242</v>
      </c>
      <c r="B37" s="86" t="s">
        <v>152</v>
      </c>
      <c r="C37" s="87">
        <f>C38+C39+C40+C41</f>
        <v>2196.33</v>
      </c>
      <c r="D37" s="87">
        <f>D38+D39+D40+D41</f>
        <v>2194.33</v>
      </c>
      <c r="E37" s="36">
        <f t="shared" si="0"/>
        <v>99.908939002791016</v>
      </c>
    </row>
    <row r="38" spans="1:5" s="10" customFormat="1" ht="38.25" x14ac:dyDescent="0.2">
      <c r="A38" s="92" t="s">
        <v>243</v>
      </c>
      <c r="B38" s="93" t="s">
        <v>51</v>
      </c>
      <c r="C38" s="90">
        <v>1937</v>
      </c>
      <c r="D38" s="98">
        <v>1935</v>
      </c>
      <c r="E38" s="35">
        <f t="shared" si="0"/>
        <v>99.896747547754259</v>
      </c>
    </row>
    <row r="39" spans="1:5" s="10" customFormat="1" ht="38.25" x14ac:dyDescent="0.2">
      <c r="A39" s="92" t="s">
        <v>244</v>
      </c>
      <c r="B39" s="93" t="s">
        <v>245</v>
      </c>
      <c r="C39" s="90">
        <v>21.3</v>
      </c>
      <c r="D39" s="98">
        <v>21.3</v>
      </c>
      <c r="E39" s="35">
        <f t="shared" si="0"/>
        <v>100</v>
      </c>
    </row>
    <row r="40" spans="1:5" s="10" customFormat="1" ht="51" x14ac:dyDescent="0.2">
      <c r="A40" s="92" t="s">
        <v>246</v>
      </c>
      <c r="B40" s="93" t="s">
        <v>247</v>
      </c>
      <c r="C40" s="90">
        <v>229.2</v>
      </c>
      <c r="D40" s="98">
        <v>229.2</v>
      </c>
      <c r="E40" s="35">
        <f t="shared" si="0"/>
        <v>100</v>
      </c>
    </row>
    <row r="41" spans="1:5" s="10" customFormat="1" ht="38.25" x14ac:dyDescent="0.2">
      <c r="A41" s="92" t="s">
        <v>248</v>
      </c>
      <c r="B41" s="93" t="s">
        <v>249</v>
      </c>
      <c r="C41" s="90">
        <v>8.83</v>
      </c>
      <c r="D41" s="98">
        <v>8.83</v>
      </c>
      <c r="E41" s="35">
        <f t="shared" si="0"/>
        <v>100</v>
      </c>
    </row>
    <row r="42" spans="1:5" s="10" customFormat="1" ht="15" x14ac:dyDescent="0.2">
      <c r="A42" s="97" t="s">
        <v>250</v>
      </c>
      <c r="B42" s="96" t="s">
        <v>4</v>
      </c>
      <c r="C42" s="87">
        <f>C43</f>
        <v>6106.4</v>
      </c>
      <c r="D42" s="87">
        <f>D43</f>
        <v>6106.4</v>
      </c>
      <c r="E42" s="36">
        <f t="shared" si="0"/>
        <v>100</v>
      </c>
    </row>
    <row r="43" spans="1:5" s="10" customFormat="1" ht="24" x14ac:dyDescent="0.2">
      <c r="A43" s="94" t="s">
        <v>166</v>
      </c>
      <c r="B43" s="95" t="s">
        <v>52</v>
      </c>
      <c r="C43" s="98">
        <f>SUM(C44:C55)</f>
        <v>6106.4</v>
      </c>
      <c r="D43" s="55">
        <f>SUM(D44:D55)</f>
        <v>6106.4</v>
      </c>
      <c r="E43" s="35">
        <f t="shared" si="0"/>
        <v>100</v>
      </c>
    </row>
    <row r="44" spans="1:5" s="10" customFormat="1" ht="38.25" x14ac:dyDescent="0.2">
      <c r="A44" s="94" t="s">
        <v>166</v>
      </c>
      <c r="B44" s="100" t="s">
        <v>167</v>
      </c>
      <c r="C44" s="53">
        <v>910</v>
      </c>
      <c r="D44" s="58">
        <v>910</v>
      </c>
      <c r="E44" s="35">
        <f t="shared" si="0"/>
        <v>100</v>
      </c>
    </row>
    <row r="45" spans="1:5" s="10" customFormat="1" ht="38.25" x14ac:dyDescent="0.2">
      <c r="A45" s="99" t="s">
        <v>251</v>
      </c>
      <c r="B45" s="23" t="s">
        <v>168</v>
      </c>
      <c r="C45" s="53">
        <v>275</v>
      </c>
      <c r="D45" s="58">
        <v>275</v>
      </c>
      <c r="E45" s="35">
        <f t="shared" si="0"/>
        <v>100</v>
      </c>
    </row>
    <row r="46" spans="1:5" s="10" customFormat="1" ht="51" x14ac:dyDescent="0.2">
      <c r="A46" s="94" t="s">
        <v>166</v>
      </c>
      <c r="B46" s="23" t="s">
        <v>169</v>
      </c>
      <c r="C46" s="53">
        <v>10</v>
      </c>
      <c r="D46" s="58">
        <v>10</v>
      </c>
      <c r="E46" s="35">
        <f t="shared" si="0"/>
        <v>100</v>
      </c>
    </row>
    <row r="47" spans="1:5" s="10" customFormat="1" ht="51" x14ac:dyDescent="0.2">
      <c r="A47" s="94" t="s">
        <v>166</v>
      </c>
      <c r="B47" s="23" t="s">
        <v>170</v>
      </c>
      <c r="C47" s="53">
        <v>15</v>
      </c>
      <c r="D47" s="58">
        <v>15</v>
      </c>
      <c r="E47" s="35">
        <f t="shared" si="0"/>
        <v>100</v>
      </c>
    </row>
    <row r="48" spans="1:5" s="10" customFormat="1" ht="38.25" x14ac:dyDescent="0.2">
      <c r="A48" s="94" t="s">
        <v>166</v>
      </c>
      <c r="B48" s="23" t="s">
        <v>171</v>
      </c>
      <c r="C48" s="53">
        <v>5</v>
      </c>
      <c r="D48" s="58">
        <v>5</v>
      </c>
      <c r="E48" s="35">
        <f t="shared" si="0"/>
        <v>100</v>
      </c>
    </row>
    <row r="49" spans="1:5" s="10" customFormat="1" ht="51" x14ac:dyDescent="0.2">
      <c r="A49" s="94" t="s">
        <v>166</v>
      </c>
      <c r="B49" s="12" t="s">
        <v>172</v>
      </c>
      <c r="C49" s="53">
        <v>4</v>
      </c>
      <c r="D49" s="58">
        <v>4</v>
      </c>
      <c r="E49" s="35">
        <f t="shared" si="0"/>
        <v>100</v>
      </c>
    </row>
    <row r="50" spans="1:5" s="10" customFormat="1" ht="51" x14ac:dyDescent="0.2">
      <c r="A50" s="94" t="s">
        <v>166</v>
      </c>
      <c r="B50" s="101" t="s">
        <v>172</v>
      </c>
      <c r="C50" s="53">
        <v>4</v>
      </c>
      <c r="D50" s="58">
        <v>4</v>
      </c>
      <c r="E50" s="35">
        <f t="shared" si="0"/>
        <v>100</v>
      </c>
    </row>
    <row r="51" spans="1:5" s="10" customFormat="1" ht="51" x14ac:dyDescent="0.2">
      <c r="A51" s="94" t="s">
        <v>166</v>
      </c>
      <c r="B51" s="102" t="s">
        <v>173</v>
      </c>
      <c r="C51" s="53">
        <v>41</v>
      </c>
      <c r="D51" s="58">
        <v>41</v>
      </c>
      <c r="E51" s="35">
        <f t="shared" si="0"/>
        <v>100</v>
      </c>
    </row>
    <row r="52" spans="1:5" s="10" customFormat="1" ht="51" x14ac:dyDescent="0.2">
      <c r="A52" s="99" t="s">
        <v>251</v>
      </c>
      <c r="B52" s="23" t="s">
        <v>252</v>
      </c>
      <c r="C52" s="53">
        <v>144</v>
      </c>
      <c r="D52" s="58">
        <v>144</v>
      </c>
      <c r="E52" s="35">
        <f t="shared" si="0"/>
        <v>100</v>
      </c>
    </row>
    <row r="53" spans="1:5" s="10" customFormat="1" ht="51" x14ac:dyDescent="0.2">
      <c r="A53" s="94" t="s">
        <v>166</v>
      </c>
      <c r="B53" s="23" t="s">
        <v>253</v>
      </c>
      <c r="C53" s="53">
        <v>200</v>
      </c>
      <c r="D53" s="58">
        <v>200</v>
      </c>
      <c r="E53" s="35">
        <f t="shared" si="0"/>
        <v>100</v>
      </c>
    </row>
    <row r="54" spans="1:5" s="10" customFormat="1" ht="89.25" x14ac:dyDescent="0.2">
      <c r="A54" s="94" t="s">
        <v>166</v>
      </c>
      <c r="B54" s="23" t="s">
        <v>174</v>
      </c>
      <c r="C54" s="53">
        <v>4455</v>
      </c>
      <c r="D54" s="58">
        <v>4455</v>
      </c>
      <c r="E54" s="35">
        <f t="shared" si="0"/>
        <v>100</v>
      </c>
    </row>
    <row r="55" spans="1:5" s="10" customFormat="1" ht="38.25" x14ac:dyDescent="0.2">
      <c r="A55" s="94" t="s">
        <v>166</v>
      </c>
      <c r="B55" s="23" t="s">
        <v>175</v>
      </c>
      <c r="C55" s="53">
        <v>43.4</v>
      </c>
      <c r="D55" s="58">
        <v>43.4</v>
      </c>
      <c r="E55" s="35">
        <f t="shared" si="0"/>
        <v>100</v>
      </c>
    </row>
    <row r="56" spans="1:5" s="10" customFormat="1" ht="15" x14ac:dyDescent="0.2">
      <c r="A56" s="103" t="s">
        <v>53</v>
      </c>
      <c r="B56" s="103" t="s">
        <v>54</v>
      </c>
      <c r="C56" s="87">
        <f>C8+C28</f>
        <v>22311.579689999999</v>
      </c>
      <c r="D56" s="87">
        <f>D8+D28</f>
        <v>22337.387299999999</v>
      </c>
      <c r="E56" s="36">
        <f t="shared" si="0"/>
        <v>100.11566912947704</v>
      </c>
    </row>
    <row r="57" spans="1:5" s="10" customFormat="1" ht="15" x14ac:dyDescent="0.2">
      <c r="A57" s="11"/>
      <c r="B57" s="12"/>
      <c r="C57" s="13"/>
    </row>
    <row r="58" spans="1:5" s="10" customFormat="1" ht="15" x14ac:dyDescent="0.2">
      <c r="A58" s="11"/>
      <c r="B58" s="12"/>
      <c r="C58" s="13"/>
    </row>
    <row r="59" spans="1:5" s="10" customFormat="1" ht="15" x14ac:dyDescent="0.2">
      <c r="A59" s="11"/>
      <c r="B59" s="12"/>
      <c r="C59" s="13"/>
    </row>
    <row r="60" spans="1:5" s="10" customFormat="1" ht="15" x14ac:dyDescent="0.2">
      <c r="A60" s="11"/>
      <c r="B60" s="12"/>
      <c r="C60" s="13"/>
    </row>
    <row r="61" spans="1:5" s="10" customFormat="1" ht="15" x14ac:dyDescent="0.2">
      <c r="A61" s="11"/>
      <c r="B61" s="12"/>
      <c r="C61" s="13"/>
    </row>
    <row r="62" spans="1:5" s="10" customFormat="1" ht="15" x14ac:dyDescent="0.2">
      <c r="A62" s="11"/>
      <c r="B62" s="12"/>
      <c r="C62" s="13"/>
    </row>
    <row r="63" spans="1:5" s="10" customFormat="1" ht="15" x14ac:dyDescent="0.2">
      <c r="A63" s="11"/>
      <c r="B63" s="12"/>
      <c r="C63" s="13"/>
    </row>
    <row r="64" spans="1:5" s="10" customFormat="1" ht="15" x14ac:dyDescent="0.2">
      <c r="A64" s="11"/>
      <c r="B64" s="12"/>
      <c r="C64" s="13"/>
    </row>
    <row r="65" spans="1:3" s="10" customFormat="1" ht="15" x14ac:dyDescent="0.2">
      <c r="A65" s="11"/>
      <c r="B65" s="12"/>
      <c r="C65" s="13"/>
    </row>
    <row r="66" spans="1:3" s="10" customFormat="1" ht="15" x14ac:dyDescent="0.2">
      <c r="A66" s="11"/>
      <c r="B66" s="12"/>
      <c r="C66" s="13"/>
    </row>
    <row r="67" spans="1:3" s="10" customFormat="1" ht="15" x14ac:dyDescent="0.2">
      <c r="A67" s="11"/>
      <c r="B67" s="12"/>
      <c r="C67" s="13"/>
    </row>
    <row r="68" spans="1:3" s="10" customFormat="1" ht="15" x14ac:dyDescent="0.2">
      <c r="A68" s="11"/>
      <c r="B68" s="12"/>
      <c r="C68" s="13"/>
    </row>
    <row r="69" spans="1:3" s="10" customFormat="1" ht="15" x14ac:dyDescent="0.2">
      <c r="A69" s="11"/>
      <c r="B69" s="12"/>
      <c r="C69" s="13"/>
    </row>
    <row r="70" spans="1:3" s="10" customFormat="1" ht="15" x14ac:dyDescent="0.2">
      <c r="A70" s="11"/>
      <c r="B70" s="12"/>
      <c r="C70" s="13"/>
    </row>
    <row r="71" spans="1:3" s="10" customFormat="1" ht="15" x14ac:dyDescent="0.2">
      <c r="A71" s="11"/>
      <c r="B71" s="12"/>
      <c r="C71" s="13"/>
    </row>
    <row r="72" spans="1:3" s="10" customFormat="1" ht="15" x14ac:dyDescent="0.2">
      <c r="A72" s="11"/>
      <c r="B72" s="12"/>
      <c r="C72" s="13"/>
    </row>
    <row r="73" spans="1:3" s="10" customFormat="1" ht="15" x14ac:dyDescent="0.2">
      <c r="A73" s="11"/>
      <c r="B73" s="12"/>
      <c r="C73" s="13"/>
    </row>
    <row r="74" spans="1:3" s="10" customFormat="1" ht="15" x14ac:dyDescent="0.2">
      <c r="A74" s="11"/>
      <c r="B74" s="12"/>
      <c r="C74" s="13"/>
    </row>
    <row r="75" spans="1:3" s="10" customFormat="1" ht="15" x14ac:dyDescent="0.2">
      <c r="A75" s="11"/>
      <c r="B75" s="12"/>
      <c r="C75" s="13"/>
    </row>
    <row r="76" spans="1:3" s="10" customFormat="1" ht="15" x14ac:dyDescent="0.2">
      <c r="A76" s="11"/>
      <c r="B76" s="12"/>
      <c r="C76" s="13"/>
    </row>
    <row r="77" spans="1:3" s="10" customFormat="1" ht="15" x14ac:dyDescent="0.2">
      <c r="A77" s="11"/>
      <c r="B77" s="12"/>
      <c r="C77" s="13"/>
    </row>
    <row r="78" spans="1:3" s="10" customFormat="1" ht="15" x14ac:dyDescent="0.2">
      <c r="A78" s="11"/>
      <c r="B78" s="12"/>
      <c r="C78" s="13"/>
    </row>
    <row r="79" spans="1:3" s="10" customFormat="1" ht="15" x14ac:dyDescent="0.2">
      <c r="A79" s="11"/>
      <c r="B79" s="12"/>
      <c r="C79" s="13"/>
    </row>
    <row r="80" spans="1:3" s="10" customFormat="1" ht="15" x14ac:dyDescent="0.2">
      <c r="A80" s="11"/>
      <c r="B80" s="12"/>
      <c r="C80" s="13"/>
    </row>
    <row r="81" spans="1:3" s="10" customFormat="1" ht="15" x14ac:dyDescent="0.2">
      <c r="A81" s="11"/>
      <c r="B81" s="12"/>
      <c r="C81" s="13"/>
    </row>
    <row r="82" spans="1:3" s="10" customFormat="1" ht="15" x14ac:dyDescent="0.2">
      <c r="A82" s="11"/>
      <c r="B82" s="12"/>
      <c r="C82" s="13"/>
    </row>
    <row r="83" spans="1:3" s="10" customFormat="1" ht="15" x14ac:dyDescent="0.2">
      <c r="A83" s="11"/>
      <c r="B83" s="12"/>
      <c r="C83" s="13"/>
    </row>
    <row r="84" spans="1:3" s="10" customFormat="1" ht="15" x14ac:dyDescent="0.2">
      <c r="A84" s="11"/>
      <c r="B84" s="12"/>
      <c r="C84" s="13"/>
    </row>
    <row r="85" spans="1:3" s="10" customFormat="1" ht="15" x14ac:dyDescent="0.2">
      <c r="A85" s="11"/>
      <c r="B85" s="12"/>
      <c r="C85" s="13"/>
    </row>
    <row r="86" spans="1:3" s="10" customFormat="1" ht="15" x14ac:dyDescent="0.2">
      <c r="A86" s="11"/>
      <c r="B86" s="12"/>
      <c r="C86" s="13"/>
    </row>
    <row r="87" spans="1:3" s="10" customFormat="1" ht="15" x14ac:dyDescent="0.2">
      <c r="A87" s="11"/>
      <c r="B87" s="12"/>
      <c r="C87" s="13"/>
    </row>
    <row r="88" spans="1:3" s="10" customFormat="1" ht="15" x14ac:dyDescent="0.2">
      <c r="A88" s="11"/>
      <c r="B88" s="12"/>
      <c r="C88" s="13"/>
    </row>
    <row r="89" spans="1:3" s="10" customFormat="1" ht="15" x14ac:dyDescent="0.2">
      <c r="A89" s="11"/>
      <c r="B89" s="12"/>
      <c r="C89" s="13"/>
    </row>
    <row r="90" spans="1:3" s="11" customFormat="1" x14ac:dyDescent="0.2">
      <c r="B90" s="12"/>
      <c r="C90" s="13"/>
    </row>
    <row r="91" spans="1:3" s="11" customFormat="1" x14ac:dyDescent="0.2">
      <c r="B91" s="12"/>
      <c r="C91" s="13"/>
    </row>
    <row r="92" spans="1:3" s="11" customFormat="1" x14ac:dyDescent="0.2">
      <c r="B92" s="12"/>
      <c r="C92" s="13"/>
    </row>
    <row r="93" spans="1:3" s="11" customFormat="1" x14ac:dyDescent="0.2">
      <c r="B93" s="12"/>
      <c r="C93" s="13"/>
    </row>
    <row r="94" spans="1:3" s="11" customFormat="1" x14ac:dyDescent="0.2">
      <c r="B94" s="12"/>
      <c r="C94" s="13"/>
    </row>
    <row r="95" spans="1:3" s="11" customFormat="1" x14ac:dyDescent="0.2">
      <c r="B95" s="12"/>
      <c r="C95" s="13"/>
    </row>
    <row r="96" spans="1:3" s="11" customFormat="1" x14ac:dyDescent="0.2">
      <c r="B96" s="12"/>
      <c r="C96" s="13"/>
    </row>
    <row r="97" spans="1:3" s="11" customFormat="1" x14ac:dyDescent="0.2">
      <c r="B97" s="12"/>
      <c r="C97" s="13"/>
    </row>
    <row r="98" spans="1:3" s="11" customFormat="1" x14ac:dyDescent="0.2">
      <c r="B98" s="12"/>
      <c r="C98" s="13"/>
    </row>
    <row r="99" spans="1:3" s="11" customFormat="1" x14ac:dyDescent="0.2">
      <c r="B99" s="12"/>
      <c r="C99" s="13"/>
    </row>
    <row r="100" spans="1:3" s="11" customFormat="1" x14ac:dyDescent="0.2">
      <c r="B100" s="12"/>
      <c r="C100" s="13"/>
    </row>
    <row r="101" spans="1:3" s="11" customFormat="1" x14ac:dyDescent="0.2">
      <c r="B101" s="12"/>
      <c r="C101" s="13"/>
    </row>
    <row r="102" spans="1:3" s="11" customFormat="1" x14ac:dyDescent="0.2">
      <c r="B102" s="12"/>
      <c r="C102" s="13"/>
    </row>
    <row r="103" spans="1:3" s="11" customFormat="1" x14ac:dyDescent="0.2">
      <c r="B103" s="12"/>
      <c r="C103" s="13"/>
    </row>
    <row r="104" spans="1:3" s="11" customFormat="1" x14ac:dyDescent="0.2">
      <c r="B104" s="12"/>
      <c r="C104" s="13"/>
    </row>
    <row r="105" spans="1:3" s="11" customFormat="1" x14ac:dyDescent="0.2">
      <c r="B105" s="12"/>
      <c r="C105" s="13"/>
    </row>
    <row r="106" spans="1:3" s="11" customFormat="1" x14ac:dyDescent="0.2">
      <c r="B106" s="12"/>
      <c r="C106" s="13"/>
    </row>
    <row r="107" spans="1:3" s="11" customFormat="1" x14ac:dyDescent="0.2">
      <c r="B107" s="12"/>
      <c r="C107" s="13"/>
    </row>
    <row r="108" spans="1:3" s="11" customFormat="1" x14ac:dyDescent="0.2">
      <c r="B108" s="12"/>
      <c r="C108" s="13"/>
    </row>
    <row r="109" spans="1:3" s="11" customFormat="1" x14ac:dyDescent="0.2">
      <c r="B109" s="12"/>
      <c r="C109" s="13"/>
    </row>
    <row r="110" spans="1:3" s="11" customFormat="1" x14ac:dyDescent="0.2">
      <c r="B110" s="12"/>
      <c r="C110" s="13"/>
    </row>
    <row r="111" spans="1:3" x14ac:dyDescent="0.2">
      <c r="A111" s="11"/>
      <c r="B111" s="12"/>
      <c r="C111" s="13"/>
    </row>
    <row r="112" spans="1:3" x14ac:dyDescent="0.2">
      <c r="A112" s="11"/>
      <c r="B112" s="12"/>
      <c r="C112" s="13"/>
    </row>
    <row r="113" spans="1:3" x14ac:dyDescent="0.2">
      <c r="A113" s="11"/>
      <c r="B113" s="12"/>
      <c r="C113" s="13"/>
    </row>
    <row r="114" spans="1:3" x14ac:dyDescent="0.2">
      <c r="A114" s="11"/>
      <c r="B114" s="12"/>
      <c r="C114" s="13"/>
    </row>
    <row r="115" spans="1:3" x14ac:dyDescent="0.2">
      <c r="A115" s="11"/>
      <c r="B115" s="12"/>
      <c r="C115" s="13"/>
    </row>
    <row r="116" spans="1:3" x14ac:dyDescent="0.2">
      <c r="A116" s="11"/>
      <c r="B116" s="12"/>
      <c r="C116" s="13"/>
    </row>
    <row r="117" spans="1:3" x14ac:dyDescent="0.2">
      <c r="A117" s="11"/>
      <c r="B117" s="12"/>
      <c r="C117" s="13"/>
    </row>
    <row r="118" spans="1:3" x14ac:dyDescent="0.2">
      <c r="A118" s="11"/>
      <c r="B118" s="12"/>
      <c r="C118" s="13"/>
    </row>
    <row r="119" spans="1:3" x14ac:dyDescent="0.2">
      <c r="A119" s="11"/>
      <c r="B119" s="12"/>
      <c r="C119" s="13"/>
    </row>
    <row r="120" spans="1:3" x14ac:dyDescent="0.2">
      <c r="A120" s="11"/>
      <c r="B120" s="12"/>
      <c r="C120" s="13"/>
    </row>
    <row r="121" spans="1:3" x14ac:dyDescent="0.2">
      <c r="A121" s="11"/>
      <c r="B121" s="12"/>
      <c r="C121" s="13"/>
    </row>
    <row r="122" spans="1:3" x14ac:dyDescent="0.2">
      <c r="A122" s="11"/>
      <c r="B122" s="12"/>
      <c r="C122" s="13"/>
    </row>
    <row r="123" spans="1:3" x14ac:dyDescent="0.2">
      <c r="A123" s="11"/>
      <c r="B123" s="12"/>
      <c r="C123" s="13"/>
    </row>
    <row r="124" spans="1:3" x14ac:dyDescent="0.2">
      <c r="A124" s="11"/>
      <c r="B124" s="12"/>
      <c r="C124" s="13"/>
    </row>
    <row r="125" spans="1:3" x14ac:dyDescent="0.2">
      <c r="A125" s="11"/>
      <c r="B125" s="12"/>
      <c r="C125" s="13"/>
    </row>
    <row r="126" spans="1:3" x14ac:dyDescent="0.2">
      <c r="A126" s="11"/>
      <c r="B126" s="12"/>
      <c r="C126" s="13"/>
    </row>
    <row r="127" spans="1:3" x14ac:dyDescent="0.2">
      <c r="A127" s="11"/>
      <c r="B127" s="12"/>
      <c r="C127" s="13"/>
    </row>
    <row r="128" spans="1:3" x14ac:dyDescent="0.2">
      <c r="A128" s="11"/>
      <c r="B128" s="12"/>
      <c r="C128" s="13"/>
    </row>
    <row r="129" spans="1:3" x14ac:dyDescent="0.2">
      <c r="A129" s="11"/>
      <c r="B129" s="12"/>
      <c r="C129" s="13"/>
    </row>
    <row r="130" spans="1:3" x14ac:dyDescent="0.2">
      <c r="A130" s="11"/>
      <c r="B130" s="12"/>
      <c r="C130" s="13"/>
    </row>
    <row r="131" spans="1:3" x14ac:dyDescent="0.2">
      <c r="A131" s="11"/>
      <c r="B131" s="12"/>
      <c r="C131" s="13"/>
    </row>
    <row r="132" spans="1:3" x14ac:dyDescent="0.2">
      <c r="A132" s="11"/>
      <c r="B132" s="12"/>
      <c r="C132" s="13"/>
    </row>
    <row r="133" spans="1:3" x14ac:dyDescent="0.2">
      <c r="A133" s="11"/>
      <c r="B133" s="12"/>
      <c r="C133" s="13"/>
    </row>
    <row r="134" spans="1:3" x14ac:dyDescent="0.2">
      <c r="A134" s="11"/>
      <c r="B134" s="12"/>
      <c r="C134" s="13"/>
    </row>
    <row r="135" spans="1:3" x14ac:dyDescent="0.2">
      <c r="A135" s="11"/>
      <c r="B135" s="12"/>
      <c r="C135" s="13"/>
    </row>
    <row r="136" spans="1:3" x14ac:dyDescent="0.2">
      <c r="A136" s="11"/>
      <c r="B136" s="12"/>
      <c r="C136" s="13"/>
    </row>
    <row r="137" spans="1:3" x14ac:dyDescent="0.2">
      <c r="A137" s="11"/>
      <c r="B137" s="12"/>
      <c r="C137" s="13"/>
    </row>
    <row r="138" spans="1:3" x14ac:dyDescent="0.2">
      <c r="A138" s="11"/>
      <c r="B138" s="12"/>
      <c r="C138" s="13"/>
    </row>
    <row r="139" spans="1:3" x14ac:dyDescent="0.2">
      <c r="A139" s="11"/>
      <c r="B139" s="12"/>
      <c r="C139" s="13"/>
    </row>
    <row r="140" spans="1:3" x14ac:dyDescent="0.2">
      <c r="A140" s="11"/>
      <c r="B140" s="12"/>
      <c r="C140" s="13"/>
    </row>
    <row r="141" spans="1:3" x14ac:dyDescent="0.2">
      <c r="A141" s="11"/>
      <c r="B141" s="12"/>
      <c r="C141" s="13"/>
    </row>
    <row r="142" spans="1:3" x14ac:dyDescent="0.2">
      <c r="A142" s="11"/>
      <c r="B142" s="12"/>
      <c r="C142" s="13"/>
    </row>
    <row r="143" spans="1:3" x14ac:dyDescent="0.2">
      <c r="A143" s="11"/>
      <c r="B143" s="12"/>
      <c r="C143" s="13"/>
    </row>
    <row r="144" spans="1:3" x14ac:dyDescent="0.2">
      <c r="A144" s="11"/>
      <c r="B144" s="12"/>
      <c r="C144" s="13"/>
    </row>
    <row r="145" spans="1:3" x14ac:dyDescent="0.2">
      <c r="A145" s="11"/>
      <c r="B145" s="12"/>
      <c r="C145" s="13"/>
    </row>
    <row r="146" spans="1:3" x14ac:dyDescent="0.2">
      <c r="A146" s="11"/>
      <c r="B146" s="12"/>
      <c r="C146" s="13"/>
    </row>
    <row r="147" spans="1:3" x14ac:dyDescent="0.2">
      <c r="A147" s="11"/>
      <c r="B147" s="12"/>
      <c r="C147" s="13"/>
    </row>
    <row r="148" spans="1:3" x14ac:dyDescent="0.2">
      <c r="A148" s="11"/>
      <c r="B148" s="12"/>
      <c r="C148" s="13"/>
    </row>
    <row r="149" spans="1:3" x14ac:dyDescent="0.2">
      <c r="A149" s="11"/>
      <c r="B149" s="12"/>
      <c r="C149" s="13"/>
    </row>
    <row r="150" spans="1:3" x14ac:dyDescent="0.2">
      <c r="A150" s="11"/>
      <c r="B150" s="12"/>
      <c r="C150" s="13"/>
    </row>
    <row r="151" spans="1:3" x14ac:dyDescent="0.2">
      <c r="A151" s="11"/>
      <c r="B151" s="12"/>
      <c r="C151" s="13"/>
    </row>
    <row r="152" spans="1:3" x14ac:dyDescent="0.2">
      <c r="A152" s="11"/>
      <c r="B152" s="12"/>
      <c r="C152" s="13"/>
    </row>
    <row r="153" spans="1:3" x14ac:dyDescent="0.2">
      <c r="A153" s="11"/>
      <c r="B153" s="12"/>
      <c r="C153" s="13"/>
    </row>
    <row r="154" spans="1:3" x14ac:dyDescent="0.2">
      <c r="A154" s="11"/>
      <c r="B154" s="12"/>
      <c r="C154" s="13"/>
    </row>
    <row r="155" spans="1:3" x14ac:dyDescent="0.2">
      <c r="A155" s="11"/>
      <c r="B155" s="12"/>
      <c r="C155" s="13"/>
    </row>
    <row r="156" spans="1:3" x14ac:dyDescent="0.2">
      <c r="A156" s="11"/>
      <c r="B156" s="12"/>
      <c r="C156" s="13"/>
    </row>
    <row r="157" spans="1:3" x14ac:dyDescent="0.2">
      <c r="A157" s="11"/>
      <c r="B157" s="12"/>
      <c r="C157" s="13"/>
    </row>
    <row r="158" spans="1:3" x14ac:dyDescent="0.2">
      <c r="A158" s="11"/>
      <c r="B158" s="12"/>
      <c r="C158" s="13"/>
    </row>
    <row r="159" spans="1:3" x14ac:dyDescent="0.2">
      <c r="A159" s="11"/>
      <c r="B159" s="12"/>
      <c r="C159" s="13"/>
    </row>
    <row r="160" spans="1:3" x14ac:dyDescent="0.2">
      <c r="A160" s="11"/>
      <c r="B160" s="12"/>
      <c r="C160" s="13"/>
    </row>
    <row r="161" spans="1:3" x14ac:dyDescent="0.2">
      <c r="A161" s="11"/>
      <c r="B161" s="12"/>
      <c r="C161" s="13"/>
    </row>
    <row r="162" spans="1:3" x14ac:dyDescent="0.2">
      <c r="A162" s="11"/>
      <c r="B162" s="12"/>
      <c r="C162" s="13"/>
    </row>
    <row r="163" spans="1:3" x14ac:dyDescent="0.2">
      <c r="A163" s="11"/>
      <c r="B163" s="12"/>
      <c r="C163" s="13"/>
    </row>
    <row r="164" spans="1:3" x14ac:dyDescent="0.2">
      <c r="A164" s="11"/>
      <c r="B164" s="12"/>
      <c r="C164" s="13"/>
    </row>
    <row r="165" spans="1:3" x14ac:dyDescent="0.2">
      <c r="A165" s="11"/>
      <c r="B165" s="12"/>
      <c r="C165" s="13"/>
    </row>
    <row r="166" spans="1:3" x14ac:dyDescent="0.2">
      <c r="A166" s="11"/>
      <c r="B166" s="12"/>
      <c r="C166" s="13"/>
    </row>
    <row r="167" spans="1:3" x14ac:dyDescent="0.2">
      <c r="A167" s="11"/>
      <c r="B167" s="12"/>
      <c r="C167" s="13"/>
    </row>
    <row r="168" spans="1:3" x14ac:dyDescent="0.2">
      <c r="A168" s="11"/>
      <c r="B168" s="12"/>
      <c r="C168" s="13"/>
    </row>
    <row r="169" spans="1:3" x14ac:dyDescent="0.2">
      <c r="A169" s="11"/>
      <c r="B169" s="12"/>
      <c r="C169" s="13"/>
    </row>
    <row r="170" spans="1:3" x14ac:dyDescent="0.2">
      <c r="A170" s="11"/>
      <c r="B170" s="12"/>
      <c r="C170" s="13"/>
    </row>
    <row r="171" spans="1:3" x14ac:dyDescent="0.2">
      <c r="A171" s="11"/>
      <c r="B171" s="12"/>
      <c r="C171" s="13"/>
    </row>
    <row r="172" spans="1:3" x14ac:dyDescent="0.2">
      <c r="A172" s="11"/>
      <c r="B172" s="12"/>
      <c r="C172" s="13"/>
    </row>
    <row r="173" spans="1:3" x14ac:dyDescent="0.2">
      <c r="A173" s="11"/>
      <c r="B173" s="12"/>
      <c r="C173" s="13"/>
    </row>
    <row r="174" spans="1:3" x14ac:dyDescent="0.2">
      <c r="A174" s="11"/>
      <c r="B174" s="12"/>
      <c r="C174" s="13"/>
    </row>
    <row r="175" spans="1:3" x14ac:dyDescent="0.2">
      <c r="A175" s="11"/>
      <c r="B175" s="12"/>
      <c r="C175" s="13"/>
    </row>
    <row r="176" spans="1:3" x14ac:dyDescent="0.2">
      <c r="A176" s="11"/>
      <c r="B176" s="12"/>
      <c r="C176" s="13"/>
    </row>
    <row r="177" spans="1:3" x14ac:dyDescent="0.2">
      <c r="A177" s="11"/>
      <c r="B177" s="12"/>
      <c r="C177" s="13"/>
    </row>
    <row r="178" spans="1:3" x14ac:dyDescent="0.2">
      <c r="A178" s="11"/>
      <c r="B178" s="12"/>
      <c r="C178" s="13"/>
    </row>
    <row r="179" spans="1:3" x14ac:dyDescent="0.2">
      <c r="A179" s="11"/>
      <c r="B179" s="12"/>
      <c r="C179" s="13"/>
    </row>
    <row r="180" spans="1:3" x14ac:dyDescent="0.2">
      <c r="A180" s="11"/>
      <c r="B180" s="12"/>
      <c r="C180" s="13"/>
    </row>
    <row r="181" spans="1:3" x14ac:dyDescent="0.2">
      <c r="A181" s="11"/>
      <c r="B181" s="12"/>
      <c r="C181" s="13"/>
    </row>
    <row r="182" spans="1:3" x14ac:dyDescent="0.2">
      <c r="A182" s="11"/>
      <c r="B182" s="12"/>
      <c r="C182" s="13"/>
    </row>
    <row r="183" spans="1:3" x14ac:dyDescent="0.2">
      <c r="A183" s="11"/>
      <c r="B183" s="12"/>
      <c r="C183" s="13"/>
    </row>
    <row r="184" spans="1:3" x14ac:dyDescent="0.2">
      <c r="A184" s="11"/>
      <c r="B184" s="12"/>
      <c r="C184" s="13"/>
    </row>
    <row r="185" spans="1:3" x14ac:dyDescent="0.2">
      <c r="A185" s="11"/>
      <c r="B185" s="12"/>
      <c r="C185" s="13"/>
    </row>
    <row r="186" spans="1:3" x14ac:dyDescent="0.2">
      <c r="A186" s="11"/>
      <c r="B186" s="12"/>
      <c r="C186" s="13"/>
    </row>
    <row r="187" spans="1:3" x14ac:dyDescent="0.2">
      <c r="A187" s="11"/>
      <c r="B187" s="12"/>
      <c r="C187" s="13"/>
    </row>
    <row r="188" spans="1:3" x14ac:dyDescent="0.2">
      <c r="A188" s="11"/>
      <c r="B188" s="12"/>
      <c r="C188" s="13"/>
    </row>
    <row r="189" spans="1:3" x14ac:dyDescent="0.2">
      <c r="A189" s="11"/>
      <c r="B189" s="12"/>
      <c r="C189" s="13"/>
    </row>
    <row r="190" spans="1:3" x14ac:dyDescent="0.2">
      <c r="A190" s="11"/>
      <c r="B190" s="12"/>
      <c r="C190" s="13"/>
    </row>
    <row r="191" spans="1:3" x14ac:dyDescent="0.2">
      <c r="A191" s="11"/>
      <c r="B191" s="12"/>
      <c r="C191" s="13"/>
    </row>
    <row r="192" spans="1:3" x14ac:dyDescent="0.2">
      <c r="A192" s="11"/>
      <c r="B192" s="12"/>
      <c r="C192" s="13"/>
    </row>
    <row r="193" spans="1:3" x14ac:dyDescent="0.2">
      <c r="A193" s="11"/>
      <c r="B193" s="12"/>
      <c r="C193" s="13"/>
    </row>
    <row r="194" spans="1:3" x14ac:dyDescent="0.2">
      <c r="A194" s="11"/>
      <c r="B194" s="12"/>
      <c r="C194" s="13"/>
    </row>
    <row r="195" spans="1:3" x14ac:dyDescent="0.2">
      <c r="A195" s="11"/>
      <c r="B195" s="12"/>
      <c r="C195" s="13"/>
    </row>
    <row r="196" spans="1:3" x14ac:dyDescent="0.2">
      <c r="A196" s="11"/>
      <c r="B196" s="12"/>
      <c r="C196" s="13"/>
    </row>
    <row r="197" spans="1:3" x14ac:dyDescent="0.2">
      <c r="A197" s="11"/>
      <c r="B197" s="12"/>
      <c r="C197" s="13"/>
    </row>
    <row r="198" spans="1:3" x14ac:dyDescent="0.2">
      <c r="A198" s="11"/>
      <c r="B198" s="12"/>
      <c r="C198" s="13"/>
    </row>
    <row r="199" spans="1:3" x14ac:dyDescent="0.2">
      <c r="A199" s="11"/>
      <c r="B199" s="12"/>
      <c r="C199" s="13"/>
    </row>
    <row r="200" spans="1:3" x14ac:dyDescent="0.2">
      <c r="A200" s="11"/>
      <c r="B200" s="12"/>
      <c r="C200" s="13"/>
    </row>
    <row r="201" spans="1:3" x14ac:dyDescent="0.2">
      <c r="A201" s="11"/>
      <c r="B201" s="12"/>
      <c r="C201" s="13"/>
    </row>
    <row r="202" spans="1:3" x14ac:dyDescent="0.2">
      <c r="A202" s="11"/>
      <c r="B202" s="12"/>
      <c r="C202" s="13"/>
    </row>
    <row r="203" spans="1:3" x14ac:dyDescent="0.2">
      <c r="A203" s="11"/>
      <c r="B203" s="12"/>
      <c r="C203" s="13"/>
    </row>
    <row r="204" spans="1:3" x14ac:dyDescent="0.2">
      <c r="A204" s="11"/>
      <c r="B204" s="12"/>
      <c r="C204" s="13"/>
    </row>
    <row r="205" spans="1:3" x14ac:dyDescent="0.2">
      <c r="A205" s="11"/>
      <c r="B205" s="12"/>
      <c r="C205" s="13"/>
    </row>
    <row r="206" spans="1:3" x14ac:dyDescent="0.2">
      <c r="A206" s="11"/>
      <c r="B206" s="12"/>
      <c r="C206" s="13"/>
    </row>
    <row r="207" spans="1:3" x14ac:dyDescent="0.2">
      <c r="A207" s="11"/>
      <c r="B207" s="12"/>
      <c r="C207" s="13"/>
    </row>
    <row r="208" spans="1:3" x14ac:dyDescent="0.2">
      <c r="A208" s="11"/>
      <c r="B208" s="12"/>
      <c r="C208" s="13"/>
    </row>
    <row r="209" spans="1:3" x14ac:dyDescent="0.2">
      <c r="A209" s="11"/>
      <c r="B209" s="12"/>
      <c r="C209" s="13"/>
    </row>
    <row r="210" spans="1:3" x14ac:dyDescent="0.2">
      <c r="A210" s="11"/>
      <c r="B210" s="12"/>
      <c r="C210" s="13"/>
    </row>
    <row r="211" spans="1:3" x14ac:dyDescent="0.2">
      <c r="A211" s="11"/>
      <c r="B211" s="12"/>
      <c r="C211" s="13"/>
    </row>
    <row r="212" spans="1:3" x14ac:dyDescent="0.2">
      <c r="A212" s="11"/>
      <c r="B212" s="12"/>
      <c r="C212" s="13"/>
    </row>
    <row r="213" spans="1:3" x14ac:dyDescent="0.2">
      <c r="A213" s="11"/>
      <c r="B213" s="12"/>
      <c r="C213" s="13"/>
    </row>
    <row r="214" spans="1:3" x14ac:dyDescent="0.2">
      <c r="A214" s="11"/>
      <c r="B214" s="12"/>
      <c r="C214" s="13"/>
    </row>
    <row r="215" spans="1:3" x14ac:dyDescent="0.2">
      <c r="A215" s="11"/>
      <c r="B215" s="12"/>
      <c r="C215" s="13"/>
    </row>
    <row r="216" spans="1:3" x14ac:dyDescent="0.2">
      <c r="A216" s="11"/>
      <c r="B216" s="12"/>
      <c r="C216" s="13"/>
    </row>
    <row r="217" spans="1:3" x14ac:dyDescent="0.2">
      <c r="A217" s="11"/>
      <c r="B217" s="12"/>
      <c r="C217" s="13"/>
    </row>
    <row r="218" spans="1:3" x14ac:dyDescent="0.2">
      <c r="A218" s="11"/>
      <c r="B218" s="12"/>
      <c r="C218" s="13"/>
    </row>
    <row r="219" spans="1:3" x14ac:dyDescent="0.2">
      <c r="A219" s="11"/>
      <c r="B219" s="12"/>
      <c r="C219" s="13"/>
    </row>
    <row r="220" spans="1:3" x14ac:dyDescent="0.2">
      <c r="A220" s="11"/>
      <c r="B220" s="12"/>
      <c r="C220" s="13"/>
    </row>
    <row r="221" spans="1:3" x14ac:dyDescent="0.2">
      <c r="A221" s="11"/>
      <c r="B221" s="12"/>
      <c r="C221" s="13"/>
    </row>
    <row r="222" spans="1:3" x14ac:dyDescent="0.2">
      <c r="A222" s="11"/>
      <c r="B222" s="12"/>
      <c r="C222" s="13"/>
    </row>
    <row r="223" spans="1:3" x14ac:dyDescent="0.2">
      <c r="A223" s="11"/>
      <c r="B223" s="12"/>
      <c r="C223" s="13"/>
    </row>
    <row r="224" spans="1:3" x14ac:dyDescent="0.2">
      <c r="A224" s="11"/>
      <c r="B224" s="12"/>
      <c r="C224" s="13"/>
    </row>
    <row r="225" spans="1:3" x14ac:dyDescent="0.2">
      <c r="A225" s="11"/>
      <c r="B225" s="12"/>
      <c r="C225" s="13"/>
    </row>
    <row r="226" spans="1:3" x14ac:dyDescent="0.2">
      <c r="A226" s="11"/>
      <c r="B226" s="12"/>
      <c r="C226" s="13"/>
    </row>
    <row r="227" spans="1:3" x14ac:dyDescent="0.2">
      <c r="A227" s="11"/>
      <c r="B227" s="12"/>
      <c r="C227" s="13"/>
    </row>
    <row r="228" spans="1:3" x14ac:dyDescent="0.2">
      <c r="A228" s="11"/>
      <c r="B228" s="12"/>
      <c r="C228" s="13"/>
    </row>
    <row r="229" spans="1:3" x14ac:dyDescent="0.2">
      <c r="A229" s="11"/>
      <c r="B229" s="12"/>
      <c r="C229" s="13"/>
    </row>
    <row r="230" spans="1:3" x14ac:dyDescent="0.2">
      <c r="A230" s="11"/>
      <c r="B230" s="12"/>
      <c r="C230" s="13"/>
    </row>
    <row r="231" spans="1:3" x14ac:dyDescent="0.2">
      <c r="A231" s="11"/>
      <c r="B231" s="12"/>
      <c r="C231" s="13"/>
    </row>
    <row r="232" spans="1:3" x14ac:dyDescent="0.2">
      <c r="A232" s="11"/>
      <c r="B232" s="12"/>
      <c r="C232" s="13"/>
    </row>
    <row r="233" spans="1:3" x14ac:dyDescent="0.2">
      <c r="A233" s="11"/>
      <c r="B233" s="12"/>
      <c r="C233" s="13"/>
    </row>
    <row r="234" spans="1:3" x14ac:dyDescent="0.2">
      <c r="A234" s="11"/>
      <c r="B234" s="12"/>
      <c r="C234" s="13"/>
    </row>
    <row r="235" spans="1:3" x14ac:dyDescent="0.2">
      <c r="A235" s="11"/>
      <c r="B235" s="12"/>
      <c r="C235" s="13"/>
    </row>
    <row r="236" spans="1:3" x14ac:dyDescent="0.2">
      <c r="A236" s="11"/>
      <c r="B236" s="12"/>
      <c r="C236" s="13"/>
    </row>
    <row r="237" spans="1:3" x14ac:dyDescent="0.2">
      <c r="A237" s="11"/>
      <c r="B237" s="12"/>
      <c r="C237" s="13"/>
    </row>
    <row r="238" spans="1:3" x14ac:dyDescent="0.2">
      <c r="A238" s="11"/>
      <c r="B238" s="12"/>
      <c r="C238" s="13"/>
    </row>
    <row r="239" spans="1:3" x14ac:dyDescent="0.2">
      <c r="A239" s="11"/>
      <c r="B239" s="12"/>
      <c r="C239" s="13"/>
    </row>
    <row r="240" spans="1:3" x14ac:dyDescent="0.2">
      <c r="A240" s="11"/>
      <c r="B240" s="12"/>
      <c r="C240" s="13"/>
    </row>
    <row r="241" spans="1:3" x14ac:dyDescent="0.2">
      <c r="A241" s="11"/>
      <c r="B241" s="12"/>
      <c r="C241" s="13"/>
    </row>
    <row r="242" spans="1:3" x14ac:dyDescent="0.2">
      <c r="A242" s="11"/>
      <c r="B242" s="12"/>
      <c r="C242" s="13"/>
    </row>
    <row r="243" spans="1:3" x14ac:dyDescent="0.2">
      <c r="A243" s="11"/>
      <c r="B243" s="12"/>
      <c r="C243" s="13"/>
    </row>
    <row r="244" spans="1:3" x14ac:dyDescent="0.2">
      <c r="A244" s="11"/>
      <c r="B244" s="12"/>
      <c r="C244" s="13"/>
    </row>
    <row r="245" spans="1:3" x14ac:dyDescent="0.2">
      <c r="A245" s="11"/>
      <c r="B245" s="12"/>
      <c r="C245" s="13"/>
    </row>
    <row r="246" spans="1:3" x14ac:dyDescent="0.2">
      <c r="A246" s="11"/>
      <c r="B246" s="12"/>
      <c r="C246" s="13"/>
    </row>
    <row r="247" spans="1:3" x14ac:dyDescent="0.2">
      <c r="A247" s="11"/>
      <c r="B247" s="12"/>
      <c r="C247" s="13"/>
    </row>
    <row r="248" spans="1:3" x14ac:dyDescent="0.2">
      <c r="A248" s="11"/>
      <c r="B248" s="12"/>
      <c r="C248" s="13"/>
    </row>
    <row r="249" spans="1:3" x14ac:dyDescent="0.2">
      <c r="A249" s="11"/>
      <c r="B249" s="12"/>
      <c r="C249" s="13"/>
    </row>
    <row r="250" spans="1:3" x14ac:dyDescent="0.2">
      <c r="A250" s="11"/>
      <c r="B250" s="12"/>
      <c r="C250" s="13"/>
    </row>
    <row r="251" spans="1:3" x14ac:dyDescent="0.2">
      <c r="A251" s="11"/>
      <c r="B251" s="12"/>
      <c r="C251" s="13"/>
    </row>
    <row r="252" spans="1:3" x14ac:dyDescent="0.2">
      <c r="A252" s="11"/>
      <c r="B252" s="12"/>
      <c r="C252" s="13"/>
    </row>
    <row r="253" spans="1:3" x14ac:dyDescent="0.2">
      <c r="A253" s="11"/>
      <c r="B253" s="12"/>
      <c r="C253" s="13"/>
    </row>
    <row r="254" spans="1:3" x14ac:dyDescent="0.2">
      <c r="A254" s="11"/>
      <c r="B254" s="12"/>
      <c r="C254" s="13"/>
    </row>
    <row r="255" spans="1:3" x14ac:dyDescent="0.2">
      <c r="A255" s="11"/>
      <c r="B255" s="12"/>
      <c r="C255" s="13"/>
    </row>
    <row r="256" spans="1:3" x14ac:dyDescent="0.2">
      <c r="A256" s="11"/>
      <c r="B256" s="12"/>
      <c r="C256" s="13"/>
    </row>
    <row r="257" spans="1:3" x14ac:dyDescent="0.2">
      <c r="A257" s="11"/>
      <c r="B257" s="12"/>
      <c r="C257" s="13"/>
    </row>
    <row r="258" spans="1:3" x14ac:dyDescent="0.2">
      <c r="A258" s="11"/>
      <c r="B258" s="12"/>
      <c r="C258" s="13"/>
    </row>
    <row r="259" spans="1:3" x14ac:dyDescent="0.2">
      <c r="A259" s="11"/>
      <c r="B259" s="12"/>
      <c r="C259" s="13"/>
    </row>
    <row r="260" spans="1:3" x14ac:dyDescent="0.2">
      <c r="A260" s="11"/>
      <c r="B260" s="12"/>
      <c r="C260" s="13"/>
    </row>
    <row r="261" spans="1:3" x14ac:dyDescent="0.2">
      <c r="A261" s="11"/>
      <c r="B261" s="12"/>
      <c r="C261" s="13"/>
    </row>
    <row r="262" spans="1:3" x14ac:dyDescent="0.2">
      <c r="A262" s="11"/>
      <c r="B262" s="12"/>
      <c r="C262" s="13"/>
    </row>
    <row r="263" spans="1:3" x14ac:dyDescent="0.2">
      <c r="A263" s="11"/>
      <c r="B263" s="12"/>
      <c r="C263" s="13"/>
    </row>
    <row r="264" spans="1:3" x14ac:dyDescent="0.2">
      <c r="A264" s="11"/>
      <c r="B264" s="12"/>
      <c r="C264" s="13"/>
    </row>
    <row r="265" spans="1:3" x14ac:dyDescent="0.2">
      <c r="A265" s="11"/>
      <c r="B265" s="12"/>
      <c r="C265" s="13"/>
    </row>
    <row r="266" spans="1:3" x14ac:dyDescent="0.2">
      <c r="A266" s="11"/>
      <c r="B266" s="12"/>
      <c r="C266" s="13"/>
    </row>
    <row r="267" spans="1:3" x14ac:dyDescent="0.2">
      <c r="A267" s="11"/>
      <c r="B267" s="12"/>
      <c r="C267" s="13"/>
    </row>
    <row r="268" spans="1:3" x14ac:dyDescent="0.2">
      <c r="A268" s="11"/>
      <c r="B268" s="12"/>
      <c r="C268" s="13"/>
    </row>
    <row r="269" spans="1:3" x14ac:dyDescent="0.2">
      <c r="A269" s="11"/>
      <c r="B269" s="12"/>
      <c r="C269" s="13"/>
    </row>
    <row r="270" spans="1:3" x14ac:dyDescent="0.2">
      <c r="A270" s="11"/>
      <c r="B270" s="12"/>
      <c r="C270" s="13"/>
    </row>
    <row r="271" spans="1:3" x14ac:dyDescent="0.2">
      <c r="A271" s="11"/>
      <c r="B271" s="12"/>
      <c r="C271" s="13"/>
    </row>
    <row r="272" spans="1:3" x14ac:dyDescent="0.2">
      <c r="A272" s="11"/>
      <c r="B272" s="12"/>
      <c r="C272" s="13"/>
    </row>
    <row r="273" spans="1:3" x14ac:dyDescent="0.2">
      <c r="A273" s="11"/>
      <c r="B273" s="12"/>
      <c r="C273" s="13"/>
    </row>
    <row r="274" spans="1:3" x14ac:dyDescent="0.2">
      <c r="A274" s="11"/>
      <c r="B274" s="12"/>
      <c r="C274" s="13"/>
    </row>
    <row r="275" spans="1:3" x14ac:dyDescent="0.2">
      <c r="A275" s="11"/>
      <c r="B275" s="12"/>
      <c r="C275" s="13"/>
    </row>
    <row r="276" spans="1:3" x14ac:dyDescent="0.2">
      <c r="A276" s="11"/>
      <c r="B276" s="12"/>
      <c r="C276" s="13"/>
    </row>
    <row r="277" spans="1:3" x14ac:dyDescent="0.2">
      <c r="A277" s="11"/>
      <c r="B277" s="12"/>
      <c r="C277" s="13"/>
    </row>
    <row r="278" spans="1:3" x14ac:dyDescent="0.2">
      <c r="A278" s="11"/>
      <c r="B278" s="12"/>
      <c r="C278" s="13"/>
    </row>
    <row r="279" spans="1:3" x14ac:dyDescent="0.2">
      <c r="A279" s="11"/>
      <c r="B279" s="12"/>
      <c r="C279" s="13"/>
    </row>
    <row r="280" spans="1:3" x14ac:dyDescent="0.2">
      <c r="A280" s="11"/>
      <c r="B280" s="12"/>
      <c r="C280" s="13"/>
    </row>
    <row r="281" spans="1:3" x14ac:dyDescent="0.2">
      <c r="A281" s="11"/>
      <c r="B281" s="12"/>
      <c r="C281" s="13"/>
    </row>
    <row r="282" spans="1:3" x14ac:dyDescent="0.2">
      <c r="A282" s="11"/>
      <c r="B282" s="12"/>
      <c r="C282" s="13"/>
    </row>
    <row r="283" spans="1:3" x14ac:dyDescent="0.2">
      <c r="A283" s="11"/>
      <c r="B283" s="12"/>
      <c r="C283" s="13"/>
    </row>
    <row r="284" spans="1:3" x14ac:dyDescent="0.2">
      <c r="A284" s="11"/>
      <c r="B284" s="12"/>
      <c r="C284" s="13"/>
    </row>
    <row r="285" spans="1:3" x14ac:dyDescent="0.2">
      <c r="A285" s="11"/>
      <c r="B285" s="12"/>
      <c r="C285" s="13"/>
    </row>
    <row r="286" spans="1:3" x14ac:dyDescent="0.2">
      <c r="A286" s="11"/>
      <c r="B286" s="12"/>
      <c r="C286" s="13"/>
    </row>
    <row r="287" spans="1:3" x14ac:dyDescent="0.2">
      <c r="A287" s="11"/>
      <c r="B287" s="12"/>
      <c r="C287" s="13"/>
    </row>
    <row r="288" spans="1:3" x14ac:dyDescent="0.2">
      <c r="A288" s="11"/>
      <c r="B288" s="12"/>
      <c r="C288" s="13"/>
    </row>
    <row r="289" spans="1:3" x14ac:dyDescent="0.2">
      <c r="A289" s="11"/>
      <c r="B289" s="12"/>
      <c r="C289" s="13"/>
    </row>
    <row r="290" spans="1:3" x14ac:dyDescent="0.2">
      <c r="A290" s="11"/>
      <c r="B290" s="12"/>
      <c r="C290" s="13"/>
    </row>
    <row r="291" spans="1:3" x14ac:dyDescent="0.2">
      <c r="A291" s="11"/>
      <c r="B291" s="12"/>
      <c r="C291" s="13"/>
    </row>
    <row r="292" spans="1:3" x14ac:dyDescent="0.2">
      <c r="A292" s="11"/>
      <c r="B292" s="12"/>
      <c r="C292" s="13"/>
    </row>
    <row r="293" spans="1:3" x14ac:dyDescent="0.2">
      <c r="A293" s="11"/>
      <c r="B293" s="12"/>
      <c r="C293" s="13"/>
    </row>
    <row r="294" spans="1:3" x14ac:dyDescent="0.2">
      <c r="A294" s="11"/>
      <c r="B294" s="12"/>
      <c r="C294" s="13"/>
    </row>
    <row r="295" spans="1:3" x14ac:dyDescent="0.2">
      <c r="A295" s="11"/>
      <c r="B295" s="12"/>
      <c r="C295" s="13"/>
    </row>
    <row r="296" spans="1:3" x14ac:dyDescent="0.2">
      <c r="A296" s="11"/>
      <c r="B296" s="12"/>
      <c r="C296" s="13"/>
    </row>
    <row r="297" spans="1:3" x14ac:dyDescent="0.2">
      <c r="A297" s="11"/>
      <c r="B297" s="12"/>
      <c r="C297" s="13"/>
    </row>
    <row r="298" spans="1:3" x14ac:dyDescent="0.2">
      <c r="A298" s="11"/>
      <c r="B298" s="12"/>
      <c r="C298" s="13"/>
    </row>
    <row r="299" spans="1:3" x14ac:dyDescent="0.2">
      <c r="A299" s="11"/>
      <c r="B299" s="12"/>
      <c r="C299" s="13"/>
    </row>
    <row r="300" spans="1:3" x14ac:dyDescent="0.2">
      <c r="A300" s="11"/>
      <c r="B300" s="12"/>
      <c r="C300" s="13"/>
    </row>
    <row r="301" spans="1:3" x14ac:dyDescent="0.2">
      <c r="A301" s="11"/>
      <c r="B301" s="12"/>
      <c r="C301" s="13"/>
    </row>
    <row r="302" spans="1:3" x14ac:dyDescent="0.2">
      <c r="A302" s="11"/>
      <c r="B302" s="12"/>
      <c r="C302" s="13"/>
    </row>
    <row r="303" spans="1:3" x14ac:dyDescent="0.2">
      <c r="A303" s="11"/>
      <c r="B303" s="12"/>
      <c r="C303" s="13"/>
    </row>
    <row r="304" spans="1:3" x14ac:dyDescent="0.2">
      <c r="A304" s="11"/>
      <c r="B304" s="12"/>
      <c r="C304" s="13"/>
    </row>
    <row r="305" spans="1:3" x14ac:dyDescent="0.2">
      <c r="A305" s="11"/>
      <c r="B305" s="12"/>
      <c r="C305" s="13"/>
    </row>
    <row r="306" spans="1:3" x14ac:dyDescent="0.2">
      <c r="A306" s="11"/>
      <c r="B306" s="12"/>
      <c r="C306" s="13"/>
    </row>
    <row r="307" spans="1:3" x14ac:dyDescent="0.2">
      <c r="A307" s="11"/>
      <c r="B307" s="12"/>
      <c r="C307" s="13"/>
    </row>
    <row r="308" spans="1:3" x14ac:dyDescent="0.2">
      <c r="A308" s="11"/>
      <c r="B308" s="12"/>
      <c r="C308" s="13"/>
    </row>
    <row r="309" spans="1:3" x14ac:dyDescent="0.2">
      <c r="A309" s="11"/>
      <c r="B309" s="12"/>
      <c r="C309" s="13"/>
    </row>
    <row r="310" spans="1:3" x14ac:dyDescent="0.2">
      <c r="A310" s="11"/>
      <c r="B310" s="12"/>
      <c r="C310" s="13"/>
    </row>
    <row r="311" spans="1:3" x14ac:dyDescent="0.2">
      <c r="A311" s="11"/>
      <c r="B311" s="12"/>
      <c r="C311" s="13"/>
    </row>
    <row r="312" spans="1:3" x14ac:dyDescent="0.2">
      <c r="A312" s="11"/>
      <c r="B312" s="12"/>
      <c r="C312" s="13"/>
    </row>
    <row r="313" spans="1:3" x14ac:dyDescent="0.2">
      <c r="A313" s="11"/>
      <c r="B313" s="12"/>
      <c r="C313" s="13"/>
    </row>
    <row r="314" spans="1:3" x14ac:dyDescent="0.2">
      <c r="A314" s="11"/>
      <c r="B314" s="12"/>
      <c r="C314" s="13"/>
    </row>
    <row r="315" spans="1:3" x14ac:dyDescent="0.2">
      <c r="A315" s="11"/>
      <c r="B315" s="12"/>
      <c r="C315" s="13"/>
    </row>
    <row r="316" spans="1:3" x14ac:dyDescent="0.2">
      <c r="A316" s="11"/>
      <c r="B316" s="12"/>
      <c r="C316" s="13"/>
    </row>
    <row r="317" spans="1:3" x14ac:dyDescent="0.2">
      <c r="A317" s="11"/>
      <c r="B317" s="12"/>
      <c r="C317" s="13"/>
    </row>
    <row r="318" spans="1:3" x14ac:dyDescent="0.2">
      <c r="A318" s="11"/>
      <c r="B318" s="12"/>
      <c r="C318" s="13"/>
    </row>
    <row r="319" spans="1:3" x14ac:dyDescent="0.2">
      <c r="A319" s="11"/>
      <c r="B319" s="12"/>
      <c r="C319" s="13"/>
    </row>
    <row r="320" spans="1:3" x14ac:dyDescent="0.2">
      <c r="A320" s="11"/>
      <c r="B320" s="12"/>
      <c r="C320" s="13"/>
    </row>
    <row r="321" spans="1:3" x14ac:dyDescent="0.2">
      <c r="A321" s="11"/>
      <c r="B321" s="12"/>
      <c r="C321" s="13"/>
    </row>
    <row r="322" spans="1:3" x14ac:dyDescent="0.2">
      <c r="A322" s="11"/>
      <c r="B322" s="12"/>
      <c r="C322" s="13"/>
    </row>
    <row r="323" spans="1:3" x14ac:dyDescent="0.2">
      <c r="A323" s="11"/>
      <c r="B323" s="12"/>
      <c r="C323" s="13"/>
    </row>
    <row r="324" spans="1:3" x14ac:dyDescent="0.2">
      <c r="A324" s="11"/>
      <c r="B324" s="12"/>
      <c r="C324" s="13"/>
    </row>
    <row r="325" spans="1:3" x14ac:dyDescent="0.2">
      <c r="A325" s="11"/>
      <c r="B325" s="12"/>
      <c r="C325" s="13"/>
    </row>
    <row r="326" spans="1:3" x14ac:dyDescent="0.2">
      <c r="A326" s="11"/>
      <c r="B326" s="12"/>
      <c r="C326" s="13"/>
    </row>
    <row r="327" spans="1:3" x14ac:dyDescent="0.2">
      <c r="A327" s="11"/>
      <c r="B327" s="12"/>
      <c r="C327" s="13"/>
    </row>
    <row r="328" spans="1:3" x14ac:dyDescent="0.2">
      <c r="A328" s="11"/>
      <c r="B328" s="12"/>
      <c r="C328" s="13"/>
    </row>
    <row r="329" spans="1:3" x14ac:dyDescent="0.2">
      <c r="A329" s="11"/>
      <c r="B329" s="12"/>
      <c r="C329" s="13"/>
    </row>
    <row r="330" spans="1:3" x14ac:dyDescent="0.2">
      <c r="A330" s="11"/>
      <c r="B330" s="12"/>
      <c r="C330" s="13"/>
    </row>
    <row r="331" spans="1:3" x14ac:dyDescent="0.2">
      <c r="A331" s="11"/>
      <c r="B331" s="12"/>
      <c r="C331" s="13"/>
    </row>
    <row r="332" spans="1:3" x14ac:dyDescent="0.2">
      <c r="A332" s="11"/>
      <c r="B332" s="12"/>
      <c r="C332" s="13"/>
    </row>
    <row r="333" spans="1:3" x14ac:dyDescent="0.2">
      <c r="A333" s="11"/>
      <c r="B333" s="12"/>
      <c r="C333" s="13"/>
    </row>
    <row r="334" spans="1:3" x14ac:dyDescent="0.2">
      <c r="A334" s="11"/>
      <c r="B334" s="12"/>
      <c r="C334" s="13"/>
    </row>
    <row r="335" spans="1:3" x14ac:dyDescent="0.2">
      <c r="A335" s="11"/>
      <c r="B335" s="12"/>
      <c r="C335" s="13"/>
    </row>
    <row r="336" spans="1:3" x14ac:dyDescent="0.2">
      <c r="A336" s="11"/>
      <c r="B336" s="12"/>
      <c r="C336" s="13"/>
    </row>
    <row r="337" spans="1:3" x14ac:dyDescent="0.2">
      <c r="A337" s="11"/>
      <c r="B337" s="12"/>
      <c r="C337" s="13"/>
    </row>
    <row r="338" spans="1:3" x14ac:dyDescent="0.2">
      <c r="A338" s="11"/>
      <c r="B338" s="12"/>
      <c r="C338" s="13"/>
    </row>
    <row r="339" spans="1:3" x14ac:dyDescent="0.2">
      <c r="A339" s="11"/>
      <c r="B339" s="12"/>
      <c r="C339" s="13"/>
    </row>
    <row r="340" spans="1:3" x14ac:dyDescent="0.2">
      <c r="A340" s="11"/>
      <c r="B340" s="12"/>
      <c r="C340" s="13"/>
    </row>
    <row r="341" spans="1:3" x14ac:dyDescent="0.2">
      <c r="A341" s="11"/>
      <c r="B341" s="12"/>
      <c r="C341" s="13"/>
    </row>
    <row r="342" spans="1:3" x14ac:dyDescent="0.2">
      <c r="A342" s="11"/>
      <c r="B342" s="12"/>
      <c r="C342" s="13"/>
    </row>
    <row r="343" spans="1:3" x14ac:dyDescent="0.2">
      <c r="A343" s="11"/>
      <c r="B343" s="12"/>
      <c r="C343" s="13"/>
    </row>
    <row r="344" spans="1:3" x14ac:dyDescent="0.2">
      <c r="A344" s="11"/>
      <c r="B344" s="12"/>
      <c r="C344" s="13"/>
    </row>
    <row r="345" spans="1:3" x14ac:dyDescent="0.2">
      <c r="A345" s="11"/>
      <c r="B345" s="12"/>
      <c r="C345" s="13"/>
    </row>
    <row r="346" spans="1:3" x14ac:dyDescent="0.2">
      <c r="A346" s="11"/>
      <c r="B346" s="12"/>
      <c r="C346" s="13"/>
    </row>
    <row r="347" spans="1:3" x14ac:dyDescent="0.2">
      <c r="A347" s="11"/>
      <c r="B347" s="12"/>
      <c r="C347" s="13"/>
    </row>
    <row r="348" spans="1:3" x14ac:dyDescent="0.2">
      <c r="C348" s="13"/>
    </row>
    <row r="349" spans="1:3" x14ac:dyDescent="0.2">
      <c r="C349" s="13"/>
    </row>
    <row r="350" spans="1:3" x14ac:dyDescent="0.2">
      <c r="C350" s="13"/>
    </row>
    <row r="351" spans="1:3" x14ac:dyDescent="0.2">
      <c r="C351" s="13"/>
    </row>
    <row r="352" spans="1:3" x14ac:dyDescent="0.2">
      <c r="C352" s="13"/>
    </row>
    <row r="353" spans="3:3" x14ac:dyDescent="0.2">
      <c r="C353" s="13"/>
    </row>
    <row r="354" spans="3:3" x14ac:dyDescent="0.2">
      <c r="C354" s="13"/>
    </row>
    <row r="355" spans="3:3" x14ac:dyDescent="0.2">
      <c r="C355" s="13"/>
    </row>
    <row r="356" spans="3:3" x14ac:dyDescent="0.2">
      <c r="C356" s="13"/>
    </row>
    <row r="357" spans="3:3" x14ac:dyDescent="0.2">
      <c r="C357" s="13"/>
    </row>
    <row r="358" spans="3:3" x14ac:dyDescent="0.2">
      <c r="C358" s="13"/>
    </row>
    <row r="359" spans="3:3" x14ac:dyDescent="0.2">
      <c r="C359" s="13"/>
    </row>
    <row r="360" spans="3:3" x14ac:dyDescent="0.2">
      <c r="C360" s="13"/>
    </row>
    <row r="361" spans="3:3" x14ac:dyDescent="0.2">
      <c r="C361" s="13"/>
    </row>
    <row r="362" spans="3:3" x14ac:dyDescent="0.2">
      <c r="C362" s="13"/>
    </row>
    <row r="363" spans="3:3" x14ac:dyDescent="0.2">
      <c r="C363" s="13"/>
    </row>
    <row r="364" spans="3:3" x14ac:dyDescent="0.2">
      <c r="C364" s="13"/>
    </row>
    <row r="365" spans="3:3" x14ac:dyDescent="0.2">
      <c r="C365" s="13"/>
    </row>
    <row r="366" spans="3:3" x14ac:dyDescent="0.2">
      <c r="C366" s="13"/>
    </row>
    <row r="367" spans="3:3" x14ac:dyDescent="0.2">
      <c r="C367" s="13"/>
    </row>
    <row r="368" spans="3:3" x14ac:dyDescent="0.2">
      <c r="C368" s="13"/>
    </row>
    <row r="369" spans="3:3" x14ac:dyDescent="0.2">
      <c r="C369" s="13"/>
    </row>
    <row r="370" spans="3:3" x14ac:dyDescent="0.2">
      <c r="C370" s="13"/>
    </row>
    <row r="371" spans="3:3" x14ac:dyDescent="0.2">
      <c r="C371" s="13"/>
    </row>
    <row r="372" spans="3:3" x14ac:dyDescent="0.2">
      <c r="C372" s="13"/>
    </row>
    <row r="373" spans="3:3" x14ac:dyDescent="0.2">
      <c r="C373" s="13"/>
    </row>
    <row r="374" spans="3:3" x14ac:dyDescent="0.2">
      <c r="C374" s="13"/>
    </row>
    <row r="375" spans="3:3" x14ac:dyDescent="0.2">
      <c r="C375" s="13"/>
    </row>
    <row r="376" spans="3:3" x14ac:dyDescent="0.2">
      <c r="C376" s="13"/>
    </row>
    <row r="377" spans="3:3" x14ac:dyDescent="0.2">
      <c r="C377" s="13"/>
    </row>
    <row r="378" spans="3:3" x14ac:dyDescent="0.2">
      <c r="C378" s="13"/>
    </row>
    <row r="379" spans="3:3" x14ac:dyDescent="0.2">
      <c r="C379" s="13"/>
    </row>
    <row r="380" spans="3:3" x14ac:dyDescent="0.2">
      <c r="C380" s="13"/>
    </row>
    <row r="381" spans="3:3" x14ac:dyDescent="0.2">
      <c r="C381" s="13"/>
    </row>
    <row r="382" spans="3:3" x14ac:dyDescent="0.2">
      <c r="C382" s="13"/>
    </row>
    <row r="383" spans="3:3" x14ac:dyDescent="0.2">
      <c r="C383" s="13"/>
    </row>
    <row r="384" spans="3:3" x14ac:dyDescent="0.2">
      <c r="C384" s="13"/>
    </row>
    <row r="385" spans="3:3" x14ac:dyDescent="0.2">
      <c r="C385" s="13"/>
    </row>
    <row r="386" spans="3:3" x14ac:dyDescent="0.2">
      <c r="C386" s="13"/>
    </row>
    <row r="387" spans="3:3" x14ac:dyDescent="0.2">
      <c r="C387" s="13"/>
    </row>
    <row r="388" spans="3:3" x14ac:dyDescent="0.2">
      <c r="C388" s="13"/>
    </row>
    <row r="389" spans="3:3" x14ac:dyDescent="0.2">
      <c r="C389" s="13"/>
    </row>
    <row r="390" spans="3:3" x14ac:dyDescent="0.2">
      <c r="C390" s="13"/>
    </row>
    <row r="391" spans="3:3" x14ac:dyDescent="0.2">
      <c r="C391" s="13"/>
    </row>
    <row r="392" spans="3:3" x14ac:dyDescent="0.2">
      <c r="C392" s="13"/>
    </row>
    <row r="393" spans="3:3" x14ac:dyDescent="0.2">
      <c r="C393" s="13"/>
    </row>
    <row r="394" spans="3:3" x14ac:dyDescent="0.2">
      <c r="C394" s="13"/>
    </row>
    <row r="395" spans="3:3" x14ac:dyDescent="0.2">
      <c r="C395" s="13"/>
    </row>
    <row r="396" spans="3:3" x14ac:dyDescent="0.2">
      <c r="C396" s="13"/>
    </row>
    <row r="397" spans="3:3" x14ac:dyDescent="0.2">
      <c r="C397" s="13"/>
    </row>
    <row r="398" spans="3:3" x14ac:dyDescent="0.2">
      <c r="C398" s="13"/>
    </row>
    <row r="399" spans="3:3" x14ac:dyDescent="0.2">
      <c r="C399" s="13"/>
    </row>
    <row r="400" spans="3:3" x14ac:dyDescent="0.2">
      <c r="C400" s="13"/>
    </row>
    <row r="401" spans="3:3" x14ac:dyDescent="0.2">
      <c r="C401" s="13"/>
    </row>
    <row r="402" spans="3:3" x14ac:dyDescent="0.2">
      <c r="C402" s="13"/>
    </row>
    <row r="403" spans="3:3" x14ac:dyDescent="0.2">
      <c r="C403" s="13"/>
    </row>
    <row r="404" spans="3:3" x14ac:dyDescent="0.2">
      <c r="C404" s="13"/>
    </row>
    <row r="405" spans="3:3" x14ac:dyDescent="0.2">
      <c r="C405" s="13"/>
    </row>
    <row r="406" spans="3:3" x14ac:dyDescent="0.2">
      <c r="C406" s="13"/>
    </row>
    <row r="407" spans="3:3" x14ac:dyDescent="0.2">
      <c r="C407" s="13"/>
    </row>
    <row r="408" spans="3:3" x14ac:dyDescent="0.2">
      <c r="C408" s="13"/>
    </row>
    <row r="409" spans="3:3" x14ac:dyDescent="0.2">
      <c r="C409" s="13"/>
    </row>
    <row r="410" spans="3:3" x14ac:dyDescent="0.2">
      <c r="C410" s="13"/>
    </row>
    <row r="411" spans="3:3" x14ac:dyDescent="0.2">
      <c r="C411" s="13"/>
    </row>
    <row r="412" spans="3:3" x14ac:dyDescent="0.2">
      <c r="C412" s="13"/>
    </row>
    <row r="413" spans="3:3" x14ac:dyDescent="0.2">
      <c r="C413" s="13"/>
    </row>
    <row r="414" spans="3:3" x14ac:dyDescent="0.2">
      <c r="C414" s="13"/>
    </row>
    <row r="415" spans="3:3" x14ac:dyDescent="0.2">
      <c r="C415" s="13"/>
    </row>
    <row r="416" spans="3:3" x14ac:dyDescent="0.2">
      <c r="C416" s="13"/>
    </row>
    <row r="417" spans="3:3" x14ac:dyDescent="0.2">
      <c r="C417" s="13"/>
    </row>
    <row r="418" spans="3:3" x14ac:dyDescent="0.2">
      <c r="C418" s="13"/>
    </row>
    <row r="419" spans="3:3" x14ac:dyDescent="0.2">
      <c r="C419" s="13"/>
    </row>
    <row r="420" spans="3:3" x14ac:dyDescent="0.2">
      <c r="C420" s="13"/>
    </row>
    <row r="421" spans="3:3" x14ac:dyDescent="0.2">
      <c r="C421" s="13"/>
    </row>
    <row r="422" spans="3:3" x14ac:dyDescent="0.2">
      <c r="C422" s="13"/>
    </row>
    <row r="423" spans="3:3" x14ac:dyDescent="0.2">
      <c r="C423" s="13"/>
    </row>
    <row r="424" spans="3:3" x14ac:dyDescent="0.2">
      <c r="C424" s="13"/>
    </row>
    <row r="425" spans="3:3" x14ac:dyDescent="0.2">
      <c r="C425" s="13"/>
    </row>
    <row r="426" spans="3:3" x14ac:dyDescent="0.2">
      <c r="C426" s="13"/>
    </row>
    <row r="427" spans="3:3" x14ac:dyDescent="0.2">
      <c r="C427" s="13"/>
    </row>
    <row r="428" spans="3:3" x14ac:dyDescent="0.2">
      <c r="C428" s="13"/>
    </row>
    <row r="429" spans="3:3" x14ac:dyDescent="0.2">
      <c r="C429" s="13"/>
    </row>
    <row r="430" spans="3:3" x14ac:dyDescent="0.2">
      <c r="C430" s="13"/>
    </row>
    <row r="431" spans="3:3" x14ac:dyDescent="0.2">
      <c r="C431" s="13"/>
    </row>
    <row r="432" spans="3:3" x14ac:dyDescent="0.2">
      <c r="C432" s="13"/>
    </row>
    <row r="433" spans="3:3" x14ac:dyDescent="0.2">
      <c r="C433" s="13"/>
    </row>
    <row r="434" spans="3:3" x14ac:dyDescent="0.2">
      <c r="C434" s="13"/>
    </row>
    <row r="435" spans="3:3" x14ac:dyDescent="0.2">
      <c r="C435" s="13"/>
    </row>
    <row r="436" spans="3:3" x14ac:dyDescent="0.2">
      <c r="C436" s="13"/>
    </row>
    <row r="437" spans="3:3" x14ac:dyDescent="0.2">
      <c r="C437" s="13"/>
    </row>
    <row r="438" spans="3:3" x14ac:dyDescent="0.2">
      <c r="C438" s="13"/>
    </row>
    <row r="439" spans="3:3" x14ac:dyDescent="0.2">
      <c r="C439" s="13"/>
    </row>
  </sheetData>
  <mergeCells count="2">
    <mergeCell ref="A4:D4"/>
    <mergeCell ref="D1:E1"/>
  </mergeCells>
  <phoneticPr fontId="0" type="noConversion"/>
  <pageMargins left="0.98425196850393704" right="0.59055118110236227" top="0.59055118110236227" bottom="0.59055118110236227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Normal="100" workbookViewId="0">
      <selection activeCell="E145" sqref="E145"/>
    </sheetView>
  </sheetViews>
  <sheetFormatPr defaultRowHeight="12.75" outlineLevelRow="7" x14ac:dyDescent="0.2"/>
  <cols>
    <col min="1" max="1" width="5" style="62" customWidth="1"/>
    <col min="2" max="2" width="48" style="62" customWidth="1"/>
    <col min="3" max="3" width="7.7109375" style="62" customWidth="1"/>
    <col min="4" max="4" width="8.7109375" style="62" customWidth="1"/>
    <col min="5" max="5" width="10.7109375" style="62" customWidth="1"/>
    <col min="6" max="6" width="7.7109375" style="62" customWidth="1"/>
    <col min="7" max="7" width="12.42578125" style="62" customWidth="1"/>
    <col min="8" max="8" width="13.140625" style="62" customWidth="1"/>
    <col min="9" max="9" width="11.7109375" style="62" customWidth="1"/>
    <col min="10" max="10" width="9.140625" style="62" customWidth="1"/>
    <col min="11" max="16384" width="9.140625" style="62"/>
  </cols>
  <sheetData>
    <row r="1" spans="1:10" ht="76.5" customHeight="1" x14ac:dyDescent="0.2">
      <c r="B1" s="177"/>
      <c r="C1" s="178"/>
      <c r="D1" s="178"/>
      <c r="E1" s="178"/>
      <c r="F1" s="178"/>
      <c r="G1" s="165" t="s">
        <v>288</v>
      </c>
      <c r="H1" s="166"/>
      <c r="I1" s="166"/>
      <c r="J1" s="63"/>
    </row>
    <row r="2" spans="1:10" ht="15.95" customHeight="1" x14ac:dyDescent="0.25">
      <c r="B2" s="179"/>
      <c r="C2" s="180"/>
      <c r="D2" s="180"/>
      <c r="E2" s="180"/>
      <c r="F2" s="180"/>
      <c r="G2" s="180"/>
      <c r="H2" s="180"/>
      <c r="I2" s="64"/>
      <c r="J2" s="63"/>
    </row>
    <row r="3" spans="1:10" ht="47.25" customHeight="1" x14ac:dyDescent="0.2">
      <c r="B3" s="167" t="s">
        <v>283</v>
      </c>
      <c r="C3" s="168"/>
      <c r="D3" s="168"/>
      <c r="E3" s="168"/>
      <c r="F3" s="168"/>
      <c r="G3" s="168"/>
      <c r="H3" s="168"/>
      <c r="I3" s="169"/>
      <c r="J3" s="63"/>
    </row>
    <row r="4" spans="1:10" ht="12.75" customHeight="1" x14ac:dyDescent="0.2">
      <c r="B4" s="181" t="s">
        <v>108</v>
      </c>
      <c r="C4" s="182"/>
      <c r="D4" s="182"/>
      <c r="E4" s="182"/>
      <c r="F4" s="182"/>
      <c r="G4" s="182"/>
      <c r="H4" s="182"/>
      <c r="I4" s="182"/>
      <c r="J4" s="63"/>
    </row>
    <row r="5" spans="1:10" ht="12.75" customHeight="1" x14ac:dyDescent="0.2">
      <c r="A5" s="170" t="s">
        <v>112</v>
      </c>
      <c r="B5" s="183" t="s">
        <v>2</v>
      </c>
      <c r="C5" s="172" t="s">
        <v>109</v>
      </c>
      <c r="D5" s="172" t="s">
        <v>141</v>
      </c>
      <c r="E5" s="172" t="s">
        <v>110</v>
      </c>
      <c r="F5" s="172" t="s">
        <v>111</v>
      </c>
      <c r="G5" s="172" t="s">
        <v>214</v>
      </c>
      <c r="H5" s="172" t="s">
        <v>215</v>
      </c>
      <c r="I5" s="172" t="s">
        <v>10</v>
      </c>
      <c r="J5" s="63"/>
    </row>
    <row r="6" spans="1:10" ht="34.5" customHeight="1" x14ac:dyDescent="0.2">
      <c r="A6" s="171"/>
      <c r="B6" s="184"/>
      <c r="C6" s="173"/>
      <c r="D6" s="173"/>
      <c r="E6" s="173"/>
      <c r="F6" s="173"/>
      <c r="G6" s="173"/>
      <c r="H6" s="173"/>
      <c r="I6" s="173"/>
      <c r="J6" s="63"/>
    </row>
    <row r="7" spans="1:10" x14ac:dyDescent="0.2">
      <c r="A7" s="60">
        <v>1</v>
      </c>
      <c r="B7" s="61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63"/>
    </row>
    <row r="8" spans="1:10" ht="25.5" x14ac:dyDescent="0.2">
      <c r="A8" s="68" t="s">
        <v>113</v>
      </c>
      <c r="B8" s="104" t="s">
        <v>123</v>
      </c>
      <c r="C8" s="105" t="s">
        <v>56</v>
      </c>
      <c r="D8" s="69"/>
      <c r="E8" s="69"/>
      <c r="F8" s="69"/>
      <c r="G8" s="106">
        <f>G9+G42+G48+G65+G80+G95+G104</f>
        <v>17660.42611</v>
      </c>
      <c r="H8" s="106">
        <f>H9+H42+H48+H65+H80+H95+H104</f>
        <v>17153.21963</v>
      </c>
      <c r="I8" s="107">
        <f>H8/G8*100</f>
        <v>97.12800542387366</v>
      </c>
      <c r="J8" s="63"/>
    </row>
    <row r="9" spans="1:10" outlineLevel="1" x14ac:dyDescent="0.2">
      <c r="A9" s="71"/>
      <c r="B9" s="108" t="s">
        <v>129</v>
      </c>
      <c r="C9" s="109" t="s">
        <v>56</v>
      </c>
      <c r="D9" s="110" t="s">
        <v>57</v>
      </c>
      <c r="E9" s="110"/>
      <c r="F9" s="110"/>
      <c r="G9" s="111">
        <v>8768.3180699999994</v>
      </c>
      <c r="H9" s="112">
        <v>8576.3991100000003</v>
      </c>
      <c r="I9" s="113">
        <f t="shared" ref="I9:I72" si="0">H9/G9*100</f>
        <v>97.811222648769629</v>
      </c>
    </row>
    <row r="10" spans="1:10" ht="38.25" outlineLevel="2" x14ac:dyDescent="0.2">
      <c r="A10" s="71"/>
      <c r="B10" s="114" t="s">
        <v>115</v>
      </c>
      <c r="C10" s="72">
        <v>961</v>
      </c>
      <c r="D10" s="115" t="s">
        <v>58</v>
      </c>
      <c r="E10" s="110"/>
      <c r="F10" s="110"/>
      <c r="G10" s="111">
        <v>2141.6660000000002</v>
      </c>
      <c r="H10" s="112">
        <v>2080.6179999999999</v>
      </c>
      <c r="I10" s="113">
        <f t="shared" si="0"/>
        <v>97.149508840314027</v>
      </c>
    </row>
    <row r="11" spans="1:10" outlineLevel="3" x14ac:dyDescent="0.2">
      <c r="A11" s="71"/>
      <c r="B11" s="114" t="s">
        <v>130</v>
      </c>
      <c r="C11" s="72">
        <v>961</v>
      </c>
      <c r="D11" s="115" t="s">
        <v>58</v>
      </c>
      <c r="E11" s="110" t="s">
        <v>59</v>
      </c>
      <c r="F11" s="110"/>
      <c r="G11" s="111">
        <v>2141.6660000000002</v>
      </c>
      <c r="H11" s="112">
        <v>2080.6179999999999</v>
      </c>
      <c r="I11" s="113">
        <f t="shared" si="0"/>
        <v>97.149508840314027</v>
      </c>
    </row>
    <row r="12" spans="1:10" outlineLevel="6" x14ac:dyDescent="0.2">
      <c r="A12" s="71"/>
      <c r="B12" s="114" t="s">
        <v>184</v>
      </c>
      <c r="C12" s="72">
        <v>961</v>
      </c>
      <c r="D12" s="115" t="s">
        <v>58</v>
      </c>
      <c r="E12" s="110" t="s">
        <v>60</v>
      </c>
      <c r="F12" s="110"/>
      <c r="G12" s="111">
        <v>2141.6660000000002</v>
      </c>
      <c r="H12" s="112">
        <v>2080.6179999999999</v>
      </c>
      <c r="I12" s="113">
        <f t="shared" si="0"/>
        <v>97.149508840314027</v>
      </c>
    </row>
    <row r="13" spans="1:10" ht="63.75" outlineLevel="7" x14ac:dyDescent="0.2">
      <c r="A13" s="71"/>
      <c r="B13" s="114" t="s">
        <v>124</v>
      </c>
      <c r="C13" s="72">
        <v>961</v>
      </c>
      <c r="D13" s="115" t="s">
        <v>58</v>
      </c>
      <c r="E13" s="110" t="s">
        <v>60</v>
      </c>
      <c r="F13" s="110" t="s">
        <v>61</v>
      </c>
      <c r="G13" s="111">
        <v>2141.6660000000002</v>
      </c>
      <c r="H13" s="112">
        <v>2080.6179999999999</v>
      </c>
      <c r="I13" s="113">
        <f t="shared" si="0"/>
        <v>97.149508840314027</v>
      </c>
    </row>
    <row r="14" spans="1:10" ht="51" outlineLevel="2" x14ac:dyDescent="0.2">
      <c r="A14" s="71"/>
      <c r="B14" s="114" t="s">
        <v>116</v>
      </c>
      <c r="C14" s="72">
        <v>961</v>
      </c>
      <c r="D14" s="115" t="s">
        <v>62</v>
      </c>
      <c r="E14" s="110"/>
      <c r="F14" s="110"/>
      <c r="G14" s="111">
        <v>3249.29025</v>
      </c>
      <c r="H14" s="112">
        <v>3184.2046</v>
      </c>
      <c r="I14" s="113">
        <f t="shared" si="0"/>
        <v>97.996927175096161</v>
      </c>
    </row>
    <row r="15" spans="1:10" outlineLevel="3" x14ac:dyDescent="0.2">
      <c r="A15" s="71"/>
      <c r="B15" s="114" t="s">
        <v>130</v>
      </c>
      <c r="C15" s="72">
        <v>961</v>
      </c>
      <c r="D15" s="115" t="s">
        <v>62</v>
      </c>
      <c r="E15" s="110" t="s">
        <v>59</v>
      </c>
      <c r="F15" s="110"/>
      <c r="G15" s="111">
        <v>3249.29025</v>
      </c>
      <c r="H15" s="112">
        <v>3184.2046</v>
      </c>
      <c r="I15" s="113">
        <f t="shared" si="0"/>
        <v>97.996927175096161</v>
      </c>
    </row>
    <row r="16" spans="1:10" ht="38.25" outlineLevel="6" x14ac:dyDescent="0.2">
      <c r="A16" s="71"/>
      <c r="B16" s="114" t="s">
        <v>185</v>
      </c>
      <c r="C16" s="72">
        <v>961</v>
      </c>
      <c r="D16" s="115" t="s">
        <v>62</v>
      </c>
      <c r="E16" s="110" t="s">
        <v>63</v>
      </c>
      <c r="F16" s="110"/>
      <c r="G16" s="111">
        <v>2946.29025</v>
      </c>
      <c r="H16" s="112">
        <v>2881.2046</v>
      </c>
      <c r="I16" s="113">
        <f t="shared" si="0"/>
        <v>97.790928778995891</v>
      </c>
    </row>
    <row r="17" spans="1:9" ht="63.75" outlineLevel="7" x14ac:dyDescent="0.2">
      <c r="A17" s="71"/>
      <c r="B17" s="114" t="s">
        <v>124</v>
      </c>
      <c r="C17" s="72">
        <v>961</v>
      </c>
      <c r="D17" s="115" t="s">
        <v>62</v>
      </c>
      <c r="E17" s="110" t="s">
        <v>63</v>
      </c>
      <c r="F17" s="110" t="s">
        <v>61</v>
      </c>
      <c r="G17" s="111">
        <v>2503.2656000000002</v>
      </c>
      <c r="H17" s="112">
        <v>2438.7939999999999</v>
      </c>
      <c r="I17" s="113">
        <f t="shared" si="0"/>
        <v>97.424500220831533</v>
      </c>
    </row>
    <row r="18" spans="1:9" ht="25.5" outlineLevel="7" x14ac:dyDescent="0.2">
      <c r="A18" s="71"/>
      <c r="B18" s="114" t="s">
        <v>125</v>
      </c>
      <c r="C18" s="72">
        <v>961</v>
      </c>
      <c r="D18" s="115" t="s">
        <v>62</v>
      </c>
      <c r="E18" s="110" t="s">
        <v>63</v>
      </c>
      <c r="F18" s="110" t="s">
        <v>64</v>
      </c>
      <c r="G18" s="111">
        <v>443.02465000000001</v>
      </c>
      <c r="H18" s="112">
        <v>442.41059999999999</v>
      </c>
      <c r="I18" s="113">
        <f t="shared" si="0"/>
        <v>99.861395974242058</v>
      </c>
    </row>
    <row r="19" spans="1:9" outlineLevel="6" x14ac:dyDescent="0.2">
      <c r="A19" s="71"/>
      <c r="B19" s="114" t="s">
        <v>186</v>
      </c>
      <c r="C19" s="72">
        <v>961</v>
      </c>
      <c r="D19" s="115" t="s">
        <v>62</v>
      </c>
      <c r="E19" s="110" t="s">
        <v>176</v>
      </c>
      <c r="F19" s="110"/>
      <c r="G19" s="111">
        <v>303</v>
      </c>
      <c r="H19" s="112">
        <v>303</v>
      </c>
      <c r="I19" s="113">
        <f t="shared" si="0"/>
        <v>100</v>
      </c>
    </row>
    <row r="20" spans="1:9" ht="25.5" outlineLevel="7" x14ac:dyDescent="0.2">
      <c r="A20" s="71"/>
      <c r="B20" s="114" t="s">
        <v>125</v>
      </c>
      <c r="C20" s="72">
        <v>961</v>
      </c>
      <c r="D20" s="115" t="s">
        <v>62</v>
      </c>
      <c r="E20" s="110" t="s">
        <v>176</v>
      </c>
      <c r="F20" s="110" t="s">
        <v>64</v>
      </c>
      <c r="G20" s="111">
        <v>303</v>
      </c>
      <c r="H20" s="112">
        <v>303</v>
      </c>
      <c r="I20" s="113">
        <f t="shared" si="0"/>
        <v>100</v>
      </c>
    </row>
    <row r="21" spans="1:9" outlineLevel="2" x14ac:dyDescent="0.2">
      <c r="A21" s="71"/>
      <c r="B21" s="114" t="s">
        <v>254</v>
      </c>
      <c r="C21" s="72">
        <v>961</v>
      </c>
      <c r="D21" s="115" t="s">
        <v>255</v>
      </c>
      <c r="E21" s="110"/>
      <c r="F21" s="110"/>
      <c r="G21" s="111">
        <v>50</v>
      </c>
      <c r="H21" s="112">
        <v>50</v>
      </c>
      <c r="I21" s="113">
        <f t="shared" si="0"/>
        <v>100</v>
      </c>
    </row>
    <row r="22" spans="1:9" outlineLevel="3" x14ac:dyDescent="0.2">
      <c r="A22" s="71"/>
      <c r="B22" s="114" t="s">
        <v>130</v>
      </c>
      <c r="C22" s="72">
        <v>961</v>
      </c>
      <c r="D22" s="115" t="s">
        <v>255</v>
      </c>
      <c r="E22" s="110" t="s">
        <v>59</v>
      </c>
      <c r="F22" s="110"/>
      <c r="G22" s="111">
        <v>50</v>
      </c>
      <c r="H22" s="112">
        <v>50</v>
      </c>
      <c r="I22" s="113">
        <f t="shared" si="0"/>
        <v>100</v>
      </c>
    </row>
    <row r="23" spans="1:9" outlineLevel="6" x14ac:dyDescent="0.2">
      <c r="A23" s="71"/>
      <c r="B23" s="114" t="s">
        <v>256</v>
      </c>
      <c r="C23" s="72">
        <v>961</v>
      </c>
      <c r="D23" s="115" t="s">
        <v>255</v>
      </c>
      <c r="E23" s="110" t="s">
        <v>257</v>
      </c>
      <c r="F23" s="110"/>
      <c r="G23" s="111">
        <v>50</v>
      </c>
      <c r="H23" s="112">
        <v>50</v>
      </c>
      <c r="I23" s="113">
        <f t="shared" si="0"/>
        <v>100</v>
      </c>
    </row>
    <row r="24" spans="1:9" ht="25.5" outlineLevel="7" x14ac:dyDescent="0.2">
      <c r="A24" s="71"/>
      <c r="B24" s="114" t="s">
        <v>125</v>
      </c>
      <c r="C24" s="72">
        <v>961</v>
      </c>
      <c r="D24" s="115" t="s">
        <v>255</v>
      </c>
      <c r="E24" s="110" t="s">
        <v>257</v>
      </c>
      <c r="F24" s="110" t="s">
        <v>64</v>
      </c>
      <c r="G24" s="111">
        <v>50</v>
      </c>
      <c r="H24" s="112">
        <v>50</v>
      </c>
      <c r="I24" s="113">
        <f t="shared" si="0"/>
        <v>100</v>
      </c>
    </row>
    <row r="25" spans="1:9" outlineLevel="2" x14ac:dyDescent="0.2">
      <c r="A25" s="71"/>
      <c r="B25" s="114" t="s">
        <v>5</v>
      </c>
      <c r="C25" s="72">
        <v>961</v>
      </c>
      <c r="D25" s="115" t="s">
        <v>65</v>
      </c>
      <c r="E25" s="110"/>
      <c r="F25" s="110"/>
      <c r="G25" s="111">
        <v>10</v>
      </c>
      <c r="H25" s="112">
        <v>0</v>
      </c>
      <c r="I25" s="113">
        <f t="shared" si="0"/>
        <v>0</v>
      </c>
    </row>
    <row r="26" spans="1:9" outlineLevel="3" x14ac:dyDescent="0.2">
      <c r="A26" s="71"/>
      <c r="B26" s="114" t="s">
        <v>130</v>
      </c>
      <c r="C26" s="72">
        <v>961</v>
      </c>
      <c r="D26" s="115" t="s">
        <v>65</v>
      </c>
      <c r="E26" s="110" t="s">
        <v>59</v>
      </c>
      <c r="F26" s="110"/>
      <c r="G26" s="111">
        <v>10</v>
      </c>
      <c r="H26" s="112">
        <v>0</v>
      </c>
      <c r="I26" s="113">
        <f t="shared" si="0"/>
        <v>0</v>
      </c>
    </row>
    <row r="27" spans="1:9" outlineLevel="6" x14ac:dyDescent="0.2">
      <c r="A27" s="71"/>
      <c r="B27" s="114" t="s">
        <v>187</v>
      </c>
      <c r="C27" s="72">
        <v>961</v>
      </c>
      <c r="D27" s="115" t="s">
        <v>65</v>
      </c>
      <c r="E27" s="110" t="s">
        <v>66</v>
      </c>
      <c r="F27" s="110"/>
      <c r="G27" s="111">
        <v>10</v>
      </c>
      <c r="H27" s="112">
        <v>0</v>
      </c>
      <c r="I27" s="113">
        <f t="shared" si="0"/>
        <v>0</v>
      </c>
    </row>
    <row r="28" spans="1:9" outlineLevel="7" x14ac:dyDescent="0.2">
      <c r="A28" s="71"/>
      <c r="B28" s="114" t="s">
        <v>126</v>
      </c>
      <c r="C28" s="72">
        <v>961</v>
      </c>
      <c r="D28" s="115" t="s">
        <v>65</v>
      </c>
      <c r="E28" s="110" t="s">
        <v>66</v>
      </c>
      <c r="F28" s="110" t="s">
        <v>67</v>
      </c>
      <c r="G28" s="111">
        <v>10</v>
      </c>
      <c r="H28" s="112">
        <v>0</v>
      </c>
      <c r="I28" s="113">
        <f t="shared" si="0"/>
        <v>0</v>
      </c>
    </row>
    <row r="29" spans="1:9" outlineLevel="7" x14ac:dyDescent="0.2">
      <c r="A29" s="71"/>
      <c r="B29" s="114" t="s">
        <v>6</v>
      </c>
      <c r="C29" s="72">
        <v>961</v>
      </c>
      <c r="D29" s="115" t="s">
        <v>68</v>
      </c>
      <c r="E29" s="110"/>
      <c r="F29" s="110"/>
      <c r="G29" s="111">
        <v>3317.3618200000001</v>
      </c>
      <c r="H29" s="112">
        <v>3261.5765099999999</v>
      </c>
      <c r="I29" s="113">
        <f t="shared" si="0"/>
        <v>98.318383310988963</v>
      </c>
    </row>
    <row r="30" spans="1:9" outlineLevel="6" x14ac:dyDescent="0.2">
      <c r="A30" s="71"/>
      <c r="B30" s="114" t="s">
        <v>130</v>
      </c>
      <c r="C30" s="72">
        <v>961</v>
      </c>
      <c r="D30" s="115" t="s">
        <v>68</v>
      </c>
      <c r="E30" s="110" t="s">
        <v>59</v>
      </c>
      <c r="F30" s="110"/>
      <c r="G30" s="111">
        <v>3317.3618200000001</v>
      </c>
      <c r="H30" s="112">
        <v>3261.5765099999999</v>
      </c>
      <c r="I30" s="113">
        <f t="shared" si="0"/>
        <v>98.318383310988963</v>
      </c>
    </row>
    <row r="31" spans="1:9" ht="25.5" outlineLevel="7" x14ac:dyDescent="0.2">
      <c r="A31" s="71"/>
      <c r="B31" s="114" t="s">
        <v>188</v>
      </c>
      <c r="C31" s="72">
        <v>961</v>
      </c>
      <c r="D31" s="115" t="s">
        <v>68</v>
      </c>
      <c r="E31" s="110" t="s">
        <v>69</v>
      </c>
      <c r="F31" s="110"/>
      <c r="G31" s="111">
        <v>2341.2008999999998</v>
      </c>
      <c r="H31" s="112">
        <v>2285.4155900000001</v>
      </c>
      <c r="I31" s="113">
        <f t="shared" si="0"/>
        <v>97.617235240256406</v>
      </c>
    </row>
    <row r="32" spans="1:9" ht="63.75" outlineLevel="6" x14ac:dyDescent="0.2">
      <c r="A32" s="71"/>
      <c r="B32" s="114" t="s">
        <v>124</v>
      </c>
      <c r="C32" s="72">
        <v>961</v>
      </c>
      <c r="D32" s="115" t="s">
        <v>68</v>
      </c>
      <c r="E32" s="110" t="s">
        <v>69</v>
      </c>
      <c r="F32" s="110" t="s">
        <v>61</v>
      </c>
      <c r="G32" s="111">
        <v>1985.816</v>
      </c>
      <c r="H32" s="112">
        <v>1980.6609699999999</v>
      </c>
      <c r="I32" s="113">
        <f t="shared" si="0"/>
        <v>99.740407469775633</v>
      </c>
    </row>
    <row r="33" spans="1:9" ht="25.5" outlineLevel="7" x14ac:dyDescent="0.2">
      <c r="A33" s="71"/>
      <c r="B33" s="114" t="s">
        <v>125</v>
      </c>
      <c r="C33" s="72">
        <v>961</v>
      </c>
      <c r="D33" s="115" t="s">
        <v>68</v>
      </c>
      <c r="E33" s="110" t="s">
        <v>69</v>
      </c>
      <c r="F33" s="110" t="s">
        <v>64</v>
      </c>
      <c r="G33" s="111">
        <v>300</v>
      </c>
      <c r="H33" s="112">
        <v>296.21672000000001</v>
      </c>
      <c r="I33" s="113">
        <f t="shared" si="0"/>
        <v>98.738906666666665</v>
      </c>
    </row>
    <row r="34" spans="1:9" outlineLevel="7" x14ac:dyDescent="0.2">
      <c r="A34" s="71"/>
      <c r="B34" s="114" t="s">
        <v>126</v>
      </c>
      <c r="C34" s="72">
        <v>961</v>
      </c>
      <c r="D34" s="115" t="s">
        <v>68</v>
      </c>
      <c r="E34" s="110" t="s">
        <v>69</v>
      </c>
      <c r="F34" s="110" t="s">
        <v>67</v>
      </c>
      <c r="G34" s="111">
        <v>55.384900000000002</v>
      </c>
      <c r="H34" s="112">
        <v>8.5379000000000005</v>
      </c>
      <c r="I34" s="113">
        <f t="shared" si="0"/>
        <v>15.415573558858101</v>
      </c>
    </row>
    <row r="35" spans="1:9" ht="63.75" outlineLevel="6" x14ac:dyDescent="0.2">
      <c r="A35" s="71"/>
      <c r="B35" s="114" t="s">
        <v>189</v>
      </c>
      <c r="C35" s="72">
        <v>961</v>
      </c>
      <c r="D35" s="115" t="s">
        <v>68</v>
      </c>
      <c r="E35" s="110" t="s">
        <v>70</v>
      </c>
      <c r="F35" s="110"/>
      <c r="G35" s="111">
        <v>21.3</v>
      </c>
      <c r="H35" s="112">
        <v>21.3</v>
      </c>
      <c r="I35" s="113">
        <f t="shared" si="0"/>
        <v>100</v>
      </c>
    </row>
    <row r="36" spans="1:9" ht="25.5" outlineLevel="7" x14ac:dyDescent="0.2">
      <c r="A36" s="71"/>
      <c r="B36" s="114" t="s">
        <v>125</v>
      </c>
      <c r="C36" s="72">
        <v>961</v>
      </c>
      <c r="D36" s="115" t="s">
        <v>68</v>
      </c>
      <c r="E36" s="110" t="s">
        <v>70</v>
      </c>
      <c r="F36" s="110" t="s">
        <v>64</v>
      </c>
      <c r="G36" s="111">
        <v>21.3</v>
      </c>
      <c r="H36" s="112">
        <v>21.3</v>
      </c>
      <c r="I36" s="113">
        <f t="shared" si="0"/>
        <v>100</v>
      </c>
    </row>
    <row r="37" spans="1:9" ht="51" outlineLevel="1" x14ac:dyDescent="0.2">
      <c r="A37" s="71"/>
      <c r="B37" s="114" t="s">
        <v>137</v>
      </c>
      <c r="C37" s="72">
        <v>961</v>
      </c>
      <c r="D37" s="115" t="s">
        <v>68</v>
      </c>
      <c r="E37" s="110" t="s">
        <v>102</v>
      </c>
      <c r="F37" s="110"/>
      <c r="G37" s="111">
        <v>382</v>
      </c>
      <c r="H37" s="112">
        <v>382</v>
      </c>
      <c r="I37" s="113">
        <f t="shared" si="0"/>
        <v>100</v>
      </c>
    </row>
    <row r="38" spans="1:9" ht="63.75" outlineLevel="2" x14ac:dyDescent="0.2">
      <c r="A38" s="71"/>
      <c r="B38" s="114" t="s">
        <v>124</v>
      </c>
      <c r="C38" s="72">
        <v>961</v>
      </c>
      <c r="D38" s="115" t="s">
        <v>68</v>
      </c>
      <c r="E38" s="110" t="s">
        <v>102</v>
      </c>
      <c r="F38" s="110" t="s">
        <v>61</v>
      </c>
      <c r="G38" s="111">
        <v>334.2</v>
      </c>
      <c r="H38" s="112">
        <v>334.2</v>
      </c>
      <c r="I38" s="113">
        <f t="shared" si="0"/>
        <v>100</v>
      </c>
    </row>
    <row r="39" spans="1:9" ht="25.5" outlineLevel="3" x14ac:dyDescent="0.2">
      <c r="A39" s="71"/>
      <c r="B39" s="114" t="s">
        <v>125</v>
      </c>
      <c r="C39" s="72">
        <v>961</v>
      </c>
      <c r="D39" s="115" t="s">
        <v>68</v>
      </c>
      <c r="E39" s="110" t="s">
        <v>102</v>
      </c>
      <c r="F39" s="110" t="s">
        <v>64</v>
      </c>
      <c r="G39" s="111">
        <v>47.8</v>
      </c>
      <c r="H39" s="112">
        <v>47.8</v>
      </c>
      <c r="I39" s="113">
        <f t="shared" si="0"/>
        <v>100</v>
      </c>
    </row>
    <row r="40" spans="1:9" ht="51" outlineLevel="6" x14ac:dyDescent="0.2">
      <c r="A40" s="71"/>
      <c r="B40" s="114" t="s">
        <v>190</v>
      </c>
      <c r="C40" s="72">
        <v>961</v>
      </c>
      <c r="D40" s="115" t="s">
        <v>68</v>
      </c>
      <c r="E40" s="110" t="s">
        <v>71</v>
      </c>
      <c r="F40" s="110"/>
      <c r="G40" s="111">
        <v>572.86091999999996</v>
      </c>
      <c r="H40" s="112">
        <v>572.86091999999996</v>
      </c>
      <c r="I40" s="113">
        <f t="shared" si="0"/>
        <v>100</v>
      </c>
    </row>
    <row r="41" spans="1:9" outlineLevel="7" x14ac:dyDescent="0.2">
      <c r="A41" s="71"/>
      <c r="B41" s="114" t="s">
        <v>127</v>
      </c>
      <c r="C41" s="72">
        <v>961</v>
      </c>
      <c r="D41" s="115" t="s">
        <v>68</v>
      </c>
      <c r="E41" s="110" t="s">
        <v>71</v>
      </c>
      <c r="F41" s="110" t="s">
        <v>72</v>
      </c>
      <c r="G41" s="111">
        <v>572.86091999999996</v>
      </c>
      <c r="H41" s="112">
        <v>572.86091999999996</v>
      </c>
      <c r="I41" s="113">
        <f t="shared" si="0"/>
        <v>100</v>
      </c>
    </row>
    <row r="42" spans="1:9" outlineLevel="7" x14ac:dyDescent="0.2">
      <c r="A42" s="71"/>
      <c r="B42" s="114" t="s">
        <v>131</v>
      </c>
      <c r="C42" s="72">
        <v>961</v>
      </c>
      <c r="D42" s="115" t="s">
        <v>73</v>
      </c>
      <c r="E42" s="110"/>
      <c r="F42" s="110"/>
      <c r="G42" s="111">
        <v>229.2</v>
      </c>
      <c r="H42" s="112">
        <v>229.2</v>
      </c>
      <c r="I42" s="113">
        <f t="shared" si="0"/>
        <v>100</v>
      </c>
    </row>
    <row r="43" spans="1:9" outlineLevel="1" x14ac:dyDescent="0.2">
      <c r="A43" s="71"/>
      <c r="B43" s="114" t="s">
        <v>117</v>
      </c>
      <c r="C43" s="72">
        <v>961</v>
      </c>
      <c r="D43" s="115" t="s">
        <v>74</v>
      </c>
      <c r="E43" s="110"/>
      <c r="F43" s="110"/>
      <c r="G43" s="111">
        <v>229.2</v>
      </c>
      <c r="H43" s="112">
        <v>229.2</v>
      </c>
      <c r="I43" s="113">
        <f t="shared" si="0"/>
        <v>100</v>
      </c>
    </row>
    <row r="44" spans="1:9" outlineLevel="2" x14ac:dyDescent="0.2">
      <c r="A44" s="71"/>
      <c r="B44" s="114" t="s">
        <v>130</v>
      </c>
      <c r="C44" s="72">
        <v>961</v>
      </c>
      <c r="D44" s="115" t="s">
        <v>74</v>
      </c>
      <c r="E44" s="110" t="s">
        <v>59</v>
      </c>
      <c r="F44" s="110"/>
      <c r="G44" s="111">
        <v>229.2</v>
      </c>
      <c r="H44" s="112">
        <v>229.2</v>
      </c>
      <c r="I44" s="113">
        <f t="shared" si="0"/>
        <v>100</v>
      </c>
    </row>
    <row r="45" spans="1:9" ht="25.5" outlineLevel="3" x14ac:dyDescent="0.2">
      <c r="A45" s="71"/>
      <c r="B45" s="114" t="s">
        <v>191</v>
      </c>
      <c r="C45" s="72">
        <v>961</v>
      </c>
      <c r="D45" s="115" t="s">
        <v>74</v>
      </c>
      <c r="E45" s="110" t="s">
        <v>75</v>
      </c>
      <c r="F45" s="110"/>
      <c r="G45" s="111">
        <v>229.2</v>
      </c>
      <c r="H45" s="112">
        <v>229.2</v>
      </c>
      <c r="I45" s="113">
        <f t="shared" si="0"/>
        <v>100</v>
      </c>
    </row>
    <row r="46" spans="1:9" ht="63.75" outlineLevel="6" x14ac:dyDescent="0.2">
      <c r="A46" s="71"/>
      <c r="B46" s="114" t="s">
        <v>124</v>
      </c>
      <c r="C46" s="72">
        <v>961</v>
      </c>
      <c r="D46" s="115" t="s">
        <v>74</v>
      </c>
      <c r="E46" s="110" t="s">
        <v>75</v>
      </c>
      <c r="F46" s="110" t="s">
        <v>61</v>
      </c>
      <c r="G46" s="111">
        <v>212.3</v>
      </c>
      <c r="H46" s="112">
        <v>212.3</v>
      </c>
      <c r="I46" s="113">
        <f t="shared" si="0"/>
        <v>100</v>
      </c>
    </row>
    <row r="47" spans="1:9" ht="25.5" outlineLevel="7" x14ac:dyDescent="0.2">
      <c r="A47" s="71"/>
      <c r="B47" s="114" t="s">
        <v>125</v>
      </c>
      <c r="C47" s="72">
        <v>961</v>
      </c>
      <c r="D47" s="115" t="s">
        <v>74</v>
      </c>
      <c r="E47" s="110" t="s">
        <v>75</v>
      </c>
      <c r="F47" s="110" t="s">
        <v>64</v>
      </c>
      <c r="G47" s="111">
        <v>16.899999999999999</v>
      </c>
      <c r="H47" s="112">
        <v>16.899999999999999</v>
      </c>
      <c r="I47" s="113">
        <f t="shared" si="0"/>
        <v>100</v>
      </c>
    </row>
    <row r="48" spans="1:9" ht="25.5" outlineLevel="6" x14ac:dyDescent="0.2">
      <c r="A48" s="71"/>
      <c r="B48" s="114" t="s">
        <v>132</v>
      </c>
      <c r="C48" s="72">
        <v>961</v>
      </c>
      <c r="D48" s="115" t="s">
        <v>76</v>
      </c>
      <c r="E48" s="110"/>
      <c r="F48" s="110"/>
      <c r="G48" s="111">
        <f>G49+G55+G61</f>
        <v>1000.807</v>
      </c>
      <c r="H48" s="111">
        <f>H49+H55+H61</f>
        <v>1000.807</v>
      </c>
      <c r="I48" s="113">
        <f t="shared" si="0"/>
        <v>100</v>
      </c>
    </row>
    <row r="49" spans="1:9" outlineLevel="7" x14ac:dyDescent="0.2">
      <c r="A49" s="71"/>
      <c r="B49" s="114" t="s">
        <v>118</v>
      </c>
      <c r="C49" s="72">
        <v>961</v>
      </c>
      <c r="D49" s="115" t="s">
        <v>77</v>
      </c>
      <c r="E49" s="110"/>
      <c r="F49" s="110"/>
      <c r="G49" s="111">
        <v>8.83</v>
      </c>
      <c r="H49" s="112">
        <v>8.83</v>
      </c>
      <c r="I49" s="113">
        <f t="shared" si="0"/>
        <v>100</v>
      </c>
    </row>
    <row r="50" spans="1:9" outlineLevel="2" x14ac:dyDescent="0.2">
      <c r="A50" s="71"/>
      <c r="B50" s="114" t="s">
        <v>130</v>
      </c>
      <c r="C50" s="72">
        <v>961</v>
      </c>
      <c r="D50" s="115" t="s">
        <v>77</v>
      </c>
      <c r="E50" s="110" t="s">
        <v>59</v>
      </c>
      <c r="F50" s="110"/>
      <c r="G50" s="111">
        <v>8.83</v>
      </c>
      <c r="H50" s="112">
        <v>8.83</v>
      </c>
      <c r="I50" s="113">
        <f t="shared" si="0"/>
        <v>100</v>
      </c>
    </row>
    <row r="51" spans="1:9" ht="38.25" outlineLevel="3" x14ac:dyDescent="0.2">
      <c r="A51" s="71"/>
      <c r="B51" s="114" t="s">
        <v>192</v>
      </c>
      <c r="C51" s="72">
        <v>961</v>
      </c>
      <c r="D51" s="115" t="s">
        <v>77</v>
      </c>
      <c r="E51" s="110" t="s">
        <v>78</v>
      </c>
      <c r="F51" s="110"/>
      <c r="G51" s="111">
        <v>0.63</v>
      </c>
      <c r="H51" s="112">
        <v>0.63</v>
      </c>
      <c r="I51" s="113">
        <f t="shared" si="0"/>
        <v>100</v>
      </c>
    </row>
    <row r="52" spans="1:9" ht="63.75" outlineLevel="6" x14ac:dyDescent="0.2">
      <c r="A52" s="71"/>
      <c r="B52" s="114" t="s">
        <v>124</v>
      </c>
      <c r="C52" s="72">
        <v>961</v>
      </c>
      <c r="D52" s="115" t="s">
        <v>77</v>
      </c>
      <c r="E52" s="110" t="s">
        <v>78</v>
      </c>
      <c r="F52" s="110" t="s">
        <v>61</v>
      </c>
      <c r="G52" s="111">
        <v>0.63</v>
      </c>
      <c r="H52" s="112">
        <v>0.63</v>
      </c>
      <c r="I52" s="113">
        <f t="shared" si="0"/>
        <v>100</v>
      </c>
    </row>
    <row r="53" spans="1:9" ht="89.25" outlineLevel="7" x14ac:dyDescent="0.2">
      <c r="A53" s="71"/>
      <c r="B53" s="114" t="s">
        <v>193</v>
      </c>
      <c r="C53" s="72">
        <v>961</v>
      </c>
      <c r="D53" s="115" t="s">
        <v>77</v>
      </c>
      <c r="E53" s="110" t="s">
        <v>79</v>
      </c>
      <c r="F53" s="110"/>
      <c r="G53" s="111">
        <v>8.1999999999999993</v>
      </c>
      <c r="H53" s="112">
        <v>8.1999999999999993</v>
      </c>
      <c r="I53" s="113">
        <f t="shared" si="0"/>
        <v>100</v>
      </c>
    </row>
    <row r="54" spans="1:9" ht="63.75" outlineLevel="6" x14ac:dyDescent="0.2">
      <c r="A54" s="71"/>
      <c r="B54" s="114" t="s">
        <v>124</v>
      </c>
      <c r="C54" s="72">
        <v>961</v>
      </c>
      <c r="D54" s="115" t="s">
        <v>77</v>
      </c>
      <c r="E54" s="110" t="s">
        <v>79</v>
      </c>
      <c r="F54" s="110" t="s">
        <v>61</v>
      </c>
      <c r="G54" s="111">
        <v>8.1999999999999993</v>
      </c>
      <c r="H54" s="112">
        <v>8.1999999999999993</v>
      </c>
      <c r="I54" s="113">
        <f t="shared" si="0"/>
        <v>100</v>
      </c>
    </row>
    <row r="55" spans="1:9" ht="38.25" outlineLevel="7" x14ac:dyDescent="0.2">
      <c r="A55" s="71"/>
      <c r="B55" s="114" t="s">
        <v>258</v>
      </c>
      <c r="C55" s="72">
        <v>961</v>
      </c>
      <c r="D55" s="115" t="s">
        <v>259</v>
      </c>
      <c r="E55" s="110"/>
      <c r="F55" s="110"/>
      <c r="G55" s="111">
        <v>697.09799999999996</v>
      </c>
      <c r="H55" s="112">
        <v>697.09799999999996</v>
      </c>
      <c r="I55" s="113">
        <f t="shared" si="0"/>
        <v>100</v>
      </c>
    </row>
    <row r="56" spans="1:9" outlineLevel="1" x14ac:dyDescent="0.2">
      <c r="A56" s="71"/>
      <c r="B56" s="114" t="s">
        <v>130</v>
      </c>
      <c r="C56" s="72">
        <v>961</v>
      </c>
      <c r="D56" s="115" t="s">
        <v>259</v>
      </c>
      <c r="E56" s="110" t="s">
        <v>59</v>
      </c>
      <c r="F56" s="110"/>
      <c r="G56" s="111">
        <v>697.09799999999996</v>
      </c>
      <c r="H56" s="112">
        <v>697.09799999999996</v>
      </c>
      <c r="I56" s="113">
        <f t="shared" si="0"/>
        <v>100</v>
      </c>
    </row>
    <row r="57" spans="1:9" ht="51" outlineLevel="2" x14ac:dyDescent="0.2">
      <c r="A57" s="71"/>
      <c r="B57" s="114" t="s">
        <v>260</v>
      </c>
      <c r="C57" s="72">
        <v>961</v>
      </c>
      <c r="D57" s="115" t="s">
        <v>259</v>
      </c>
      <c r="E57" s="110" t="s">
        <v>261</v>
      </c>
      <c r="F57" s="110"/>
      <c r="G57" s="111">
        <v>696.40089999999998</v>
      </c>
      <c r="H57" s="112">
        <v>696.40089999999998</v>
      </c>
      <c r="I57" s="113">
        <f t="shared" si="0"/>
        <v>100</v>
      </c>
    </row>
    <row r="58" spans="1:9" ht="25.5" outlineLevel="3" x14ac:dyDescent="0.2">
      <c r="A58" s="71"/>
      <c r="B58" s="114" t="s">
        <v>125</v>
      </c>
      <c r="C58" s="72">
        <v>961</v>
      </c>
      <c r="D58" s="115" t="s">
        <v>259</v>
      </c>
      <c r="E58" s="110" t="s">
        <v>261</v>
      </c>
      <c r="F58" s="110" t="s">
        <v>64</v>
      </c>
      <c r="G58" s="111">
        <v>696.40089999999998</v>
      </c>
      <c r="H58" s="112">
        <v>696.40089999999998</v>
      </c>
      <c r="I58" s="113">
        <f t="shared" si="0"/>
        <v>100</v>
      </c>
    </row>
    <row r="59" spans="1:9" ht="63.75" outlineLevel="6" x14ac:dyDescent="0.2">
      <c r="A59" s="71"/>
      <c r="B59" s="114" t="s">
        <v>262</v>
      </c>
      <c r="C59" s="72">
        <v>961</v>
      </c>
      <c r="D59" s="115" t="s">
        <v>259</v>
      </c>
      <c r="E59" s="110" t="s">
        <v>263</v>
      </c>
      <c r="F59" s="110"/>
      <c r="G59" s="111">
        <v>0.69710000000000005</v>
      </c>
      <c r="H59" s="112">
        <v>0.69710000000000005</v>
      </c>
      <c r="I59" s="113">
        <f t="shared" si="0"/>
        <v>100</v>
      </c>
    </row>
    <row r="60" spans="1:9" ht="25.5" outlineLevel="7" x14ac:dyDescent="0.2">
      <c r="A60" s="71"/>
      <c r="B60" s="114" t="s">
        <v>125</v>
      </c>
      <c r="C60" s="72">
        <v>961</v>
      </c>
      <c r="D60" s="115" t="s">
        <v>259</v>
      </c>
      <c r="E60" s="110" t="s">
        <v>263</v>
      </c>
      <c r="F60" s="110" t="s">
        <v>64</v>
      </c>
      <c r="G60" s="111">
        <v>0.69710000000000005</v>
      </c>
      <c r="H60" s="112">
        <v>0.69710000000000005</v>
      </c>
      <c r="I60" s="113">
        <f t="shared" si="0"/>
        <v>100</v>
      </c>
    </row>
    <row r="61" spans="1:9" outlineLevel="2" x14ac:dyDescent="0.2">
      <c r="A61" s="71"/>
      <c r="B61" s="114" t="s">
        <v>26</v>
      </c>
      <c r="C61" s="72">
        <v>961</v>
      </c>
      <c r="D61" s="115" t="s">
        <v>80</v>
      </c>
      <c r="E61" s="110"/>
      <c r="F61" s="110"/>
      <c r="G61" s="111">
        <f>G62</f>
        <v>294.87900000000002</v>
      </c>
      <c r="H61" s="112">
        <f>H62</f>
        <v>294.87900000000002</v>
      </c>
      <c r="I61" s="113">
        <f t="shared" si="0"/>
        <v>100</v>
      </c>
    </row>
    <row r="62" spans="1:9" outlineLevel="3" x14ac:dyDescent="0.2">
      <c r="A62" s="71"/>
      <c r="B62" s="114" t="s">
        <v>130</v>
      </c>
      <c r="C62" s="72">
        <v>961</v>
      </c>
      <c r="D62" s="115" t="s">
        <v>80</v>
      </c>
      <c r="E62" s="110" t="s">
        <v>59</v>
      </c>
      <c r="F62" s="110"/>
      <c r="G62" s="111">
        <f>G63</f>
        <v>294.87900000000002</v>
      </c>
      <c r="H62" s="112">
        <f>H63</f>
        <v>294.87900000000002</v>
      </c>
      <c r="I62" s="113">
        <f t="shared" si="0"/>
        <v>100</v>
      </c>
    </row>
    <row r="63" spans="1:9" ht="25.5" outlineLevel="6" x14ac:dyDescent="0.2">
      <c r="A63" s="71"/>
      <c r="B63" s="114" t="s">
        <v>194</v>
      </c>
      <c r="C63" s="72">
        <v>961</v>
      </c>
      <c r="D63" s="115" t="s">
        <v>80</v>
      </c>
      <c r="E63" s="110" t="s">
        <v>81</v>
      </c>
      <c r="F63" s="110"/>
      <c r="G63" s="111">
        <v>294.87900000000002</v>
      </c>
      <c r="H63" s="112">
        <v>294.87900000000002</v>
      </c>
      <c r="I63" s="113">
        <f t="shared" si="0"/>
        <v>100</v>
      </c>
    </row>
    <row r="64" spans="1:9" ht="25.5" outlineLevel="7" x14ac:dyDescent="0.2">
      <c r="A64" s="71"/>
      <c r="B64" s="114" t="s">
        <v>125</v>
      </c>
      <c r="C64" s="72">
        <v>961</v>
      </c>
      <c r="D64" s="115" t="s">
        <v>80</v>
      </c>
      <c r="E64" s="110" t="s">
        <v>81</v>
      </c>
      <c r="F64" s="110" t="s">
        <v>64</v>
      </c>
      <c r="G64" s="111">
        <v>294.87900000000002</v>
      </c>
      <c r="H64" s="112">
        <v>294.87900000000002</v>
      </c>
      <c r="I64" s="113">
        <f t="shared" si="0"/>
        <v>100</v>
      </c>
    </row>
    <row r="65" spans="1:9" outlineLevel="2" x14ac:dyDescent="0.2">
      <c r="A65" s="71"/>
      <c r="B65" s="114" t="s">
        <v>133</v>
      </c>
      <c r="C65" s="72">
        <v>961</v>
      </c>
      <c r="D65" s="115" t="s">
        <v>84</v>
      </c>
      <c r="E65" s="110"/>
      <c r="F65" s="110"/>
      <c r="G65" s="111">
        <v>5398.01</v>
      </c>
      <c r="H65" s="112">
        <v>5119.1000000000004</v>
      </c>
      <c r="I65" s="113">
        <f t="shared" si="0"/>
        <v>94.833095900155811</v>
      </c>
    </row>
    <row r="66" spans="1:9" outlineLevel="3" x14ac:dyDescent="0.2">
      <c r="A66" s="71"/>
      <c r="B66" s="114" t="s">
        <v>119</v>
      </c>
      <c r="C66" s="72">
        <v>961</v>
      </c>
      <c r="D66" s="115" t="s">
        <v>85</v>
      </c>
      <c r="E66" s="110"/>
      <c r="F66" s="110"/>
      <c r="G66" s="111">
        <v>492.91</v>
      </c>
      <c r="H66" s="112">
        <v>214</v>
      </c>
      <c r="I66" s="113">
        <f t="shared" si="0"/>
        <v>43.415633685662698</v>
      </c>
    </row>
    <row r="67" spans="1:9" outlineLevel="6" x14ac:dyDescent="0.2">
      <c r="A67" s="71"/>
      <c r="B67" s="114" t="s">
        <v>130</v>
      </c>
      <c r="C67" s="72">
        <v>961</v>
      </c>
      <c r="D67" s="115" t="s">
        <v>85</v>
      </c>
      <c r="E67" s="110" t="s">
        <v>59</v>
      </c>
      <c r="F67" s="110"/>
      <c r="G67" s="111">
        <v>492.91</v>
      </c>
      <c r="H67" s="112">
        <v>214</v>
      </c>
      <c r="I67" s="113">
        <f t="shared" si="0"/>
        <v>43.415633685662698</v>
      </c>
    </row>
    <row r="68" spans="1:9" ht="25.5" outlineLevel="7" x14ac:dyDescent="0.2">
      <c r="A68" s="71"/>
      <c r="B68" s="114" t="s">
        <v>196</v>
      </c>
      <c r="C68" s="72">
        <v>961</v>
      </c>
      <c r="D68" s="115" t="s">
        <v>85</v>
      </c>
      <c r="E68" s="110" t="s">
        <v>86</v>
      </c>
      <c r="F68" s="110"/>
      <c r="G68" s="111">
        <v>492.91</v>
      </c>
      <c r="H68" s="112">
        <v>214</v>
      </c>
      <c r="I68" s="113">
        <f t="shared" si="0"/>
        <v>43.415633685662698</v>
      </c>
    </row>
    <row r="69" spans="1:9" ht="25.5" outlineLevel="1" x14ac:dyDescent="0.2">
      <c r="A69" s="71"/>
      <c r="B69" s="114" t="s">
        <v>125</v>
      </c>
      <c r="C69" s="72">
        <v>961</v>
      </c>
      <c r="D69" s="115" t="s">
        <v>85</v>
      </c>
      <c r="E69" s="110" t="s">
        <v>86</v>
      </c>
      <c r="F69" s="110" t="s">
        <v>64</v>
      </c>
      <c r="G69" s="111">
        <v>492.91</v>
      </c>
      <c r="H69" s="112">
        <v>214</v>
      </c>
      <c r="I69" s="113">
        <f t="shared" si="0"/>
        <v>43.415633685662698</v>
      </c>
    </row>
    <row r="70" spans="1:9" outlineLevel="2" x14ac:dyDescent="0.2">
      <c r="A70" s="71"/>
      <c r="B70" s="114" t="s">
        <v>197</v>
      </c>
      <c r="C70" s="72">
        <v>961</v>
      </c>
      <c r="D70" s="115" t="s">
        <v>178</v>
      </c>
      <c r="E70" s="110"/>
      <c r="F70" s="110"/>
      <c r="G70" s="111">
        <v>4455</v>
      </c>
      <c r="H70" s="112">
        <v>4455</v>
      </c>
      <c r="I70" s="113">
        <f t="shared" si="0"/>
        <v>100</v>
      </c>
    </row>
    <row r="71" spans="1:9" outlineLevel="3" x14ac:dyDescent="0.2">
      <c r="A71" s="71"/>
      <c r="B71" s="114" t="s">
        <v>130</v>
      </c>
      <c r="C71" s="72">
        <v>961</v>
      </c>
      <c r="D71" s="115" t="s">
        <v>178</v>
      </c>
      <c r="E71" s="110" t="s">
        <v>59</v>
      </c>
      <c r="F71" s="110"/>
      <c r="G71" s="111">
        <v>4455</v>
      </c>
      <c r="H71" s="112">
        <v>4455</v>
      </c>
      <c r="I71" s="113">
        <f t="shared" si="0"/>
        <v>100</v>
      </c>
    </row>
    <row r="72" spans="1:9" ht="51" outlineLevel="4" x14ac:dyDescent="0.2">
      <c r="A72" s="71"/>
      <c r="B72" s="114" t="s">
        <v>198</v>
      </c>
      <c r="C72" s="72">
        <v>961</v>
      </c>
      <c r="D72" s="115" t="s">
        <v>178</v>
      </c>
      <c r="E72" s="110" t="s">
        <v>179</v>
      </c>
      <c r="F72" s="110"/>
      <c r="G72" s="111">
        <v>4455</v>
      </c>
      <c r="H72" s="112">
        <v>4455</v>
      </c>
      <c r="I72" s="113">
        <f t="shared" si="0"/>
        <v>100</v>
      </c>
    </row>
    <row r="73" spans="1:9" ht="25.5" outlineLevel="5" x14ac:dyDescent="0.2">
      <c r="A73" s="71"/>
      <c r="B73" s="114" t="s">
        <v>125</v>
      </c>
      <c r="C73" s="72">
        <v>961</v>
      </c>
      <c r="D73" s="115" t="s">
        <v>178</v>
      </c>
      <c r="E73" s="110" t="s">
        <v>179</v>
      </c>
      <c r="F73" s="110" t="s">
        <v>64</v>
      </c>
      <c r="G73" s="111">
        <v>4455</v>
      </c>
      <c r="H73" s="112">
        <v>4455</v>
      </c>
      <c r="I73" s="113">
        <f t="shared" ref="I73:I136" si="1">H73/G73*100</f>
        <v>100</v>
      </c>
    </row>
    <row r="74" spans="1:9" outlineLevel="6" x14ac:dyDescent="0.2">
      <c r="A74" s="71"/>
      <c r="B74" s="114" t="s">
        <v>153</v>
      </c>
      <c r="C74" s="72">
        <v>961</v>
      </c>
      <c r="D74" s="115" t="s">
        <v>154</v>
      </c>
      <c r="E74" s="110"/>
      <c r="F74" s="110"/>
      <c r="G74" s="111">
        <v>450.1</v>
      </c>
      <c r="H74" s="112">
        <v>450.1</v>
      </c>
      <c r="I74" s="113">
        <f t="shared" si="1"/>
        <v>100</v>
      </c>
    </row>
    <row r="75" spans="1:9" outlineLevel="7" x14ac:dyDescent="0.2">
      <c r="A75" s="71"/>
      <c r="B75" s="114" t="s">
        <v>130</v>
      </c>
      <c r="C75" s="72">
        <v>961</v>
      </c>
      <c r="D75" s="115" t="s">
        <v>154</v>
      </c>
      <c r="E75" s="110" t="s">
        <v>59</v>
      </c>
      <c r="F75" s="110"/>
      <c r="G75" s="111">
        <v>450.1</v>
      </c>
      <c r="H75" s="112">
        <v>450.1</v>
      </c>
      <c r="I75" s="113">
        <f t="shared" si="1"/>
        <v>100</v>
      </c>
    </row>
    <row r="76" spans="1:9" ht="25.5" outlineLevel="6" x14ac:dyDescent="0.2">
      <c r="A76" s="71"/>
      <c r="B76" s="114" t="s">
        <v>264</v>
      </c>
      <c r="C76" s="72">
        <v>961</v>
      </c>
      <c r="D76" s="115" t="s">
        <v>154</v>
      </c>
      <c r="E76" s="110" t="s">
        <v>265</v>
      </c>
      <c r="F76" s="110"/>
      <c r="G76" s="111">
        <v>37.1</v>
      </c>
      <c r="H76" s="112">
        <v>37.1</v>
      </c>
      <c r="I76" s="113">
        <f t="shared" si="1"/>
        <v>100</v>
      </c>
    </row>
    <row r="77" spans="1:9" ht="25.5" outlineLevel="7" x14ac:dyDescent="0.2">
      <c r="A77" s="71"/>
      <c r="B77" s="114" t="s">
        <v>125</v>
      </c>
      <c r="C77" s="72">
        <v>961</v>
      </c>
      <c r="D77" s="115" t="s">
        <v>154</v>
      </c>
      <c r="E77" s="110" t="s">
        <v>265</v>
      </c>
      <c r="F77" s="110" t="s">
        <v>64</v>
      </c>
      <c r="G77" s="111">
        <v>37.1</v>
      </c>
      <c r="H77" s="112">
        <v>37.1</v>
      </c>
      <c r="I77" s="113">
        <f t="shared" si="1"/>
        <v>100</v>
      </c>
    </row>
    <row r="78" spans="1:9" ht="38.25" outlineLevel="3" x14ac:dyDescent="0.2">
      <c r="A78" s="71"/>
      <c r="B78" s="114" t="s">
        <v>199</v>
      </c>
      <c r="C78" s="72">
        <v>961</v>
      </c>
      <c r="D78" s="115" t="s">
        <v>154</v>
      </c>
      <c r="E78" s="110" t="s">
        <v>155</v>
      </c>
      <c r="F78" s="110"/>
      <c r="G78" s="111">
        <v>413</v>
      </c>
      <c r="H78" s="112">
        <v>413</v>
      </c>
      <c r="I78" s="113">
        <f t="shared" si="1"/>
        <v>100</v>
      </c>
    </row>
    <row r="79" spans="1:9" ht="25.5" outlineLevel="6" x14ac:dyDescent="0.2">
      <c r="A79" s="71"/>
      <c r="B79" s="114" t="s">
        <v>125</v>
      </c>
      <c r="C79" s="72">
        <v>961</v>
      </c>
      <c r="D79" s="115" t="s">
        <v>154</v>
      </c>
      <c r="E79" s="110" t="s">
        <v>155</v>
      </c>
      <c r="F79" s="110" t="s">
        <v>64</v>
      </c>
      <c r="G79" s="111">
        <v>413</v>
      </c>
      <c r="H79" s="112">
        <v>413</v>
      </c>
      <c r="I79" s="113">
        <f t="shared" si="1"/>
        <v>100</v>
      </c>
    </row>
    <row r="80" spans="1:9" outlineLevel="7" x14ac:dyDescent="0.2">
      <c r="A80" s="71"/>
      <c r="B80" s="114" t="s">
        <v>134</v>
      </c>
      <c r="C80" s="72">
        <v>961</v>
      </c>
      <c r="D80" s="115" t="s">
        <v>87</v>
      </c>
      <c r="E80" s="110"/>
      <c r="F80" s="110"/>
      <c r="G80" s="111">
        <v>402.88504</v>
      </c>
      <c r="H80" s="112">
        <v>368.50752</v>
      </c>
      <c r="I80" s="113">
        <f t="shared" si="1"/>
        <v>91.467163933413858</v>
      </c>
    </row>
    <row r="81" spans="1:9" outlineLevel="2" x14ac:dyDescent="0.2">
      <c r="A81" s="71"/>
      <c r="B81" s="114" t="s">
        <v>7</v>
      </c>
      <c r="C81" s="72">
        <v>961</v>
      </c>
      <c r="D81" s="115" t="s">
        <v>88</v>
      </c>
      <c r="E81" s="110"/>
      <c r="F81" s="110"/>
      <c r="G81" s="111">
        <v>171.90665999999999</v>
      </c>
      <c r="H81" s="112">
        <v>171.90665999999999</v>
      </c>
      <c r="I81" s="113">
        <f t="shared" si="1"/>
        <v>100</v>
      </c>
    </row>
    <row r="82" spans="1:9" outlineLevel="3" x14ac:dyDescent="0.2">
      <c r="A82" s="71"/>
      <c r="B82" s="114" t="s">
        <v>130</v>
      </c>
      <c r="C82" s="72">
        <v>961</v>
      </c>
      <c r="D82" s="115" t="s">
        <v>88</v>
      </c>
      <c r="E82" s="110" t="s">
        <v>59</v>
      </c>
      <c r="F82" s="110"/>
      <c r="G82" s="111">
        <v>171.90665999999999</v>
      </c>
      <c r="H82" s="112">
        <v>171.90665999999999</v>
      </c>
      <c r="I82" s="113">
        <f t="shared" si="1"/>
        <v>100</v>
      </c>
    </row>
    <row r="83" spans="1:9" outlineLevel="4" x14ac:dyDescent="0.2">
      <c r="A83" s="71"/>
      <c r="B83" s="114" t="s">
        <v>266</v>
      </c>
      <c r="C83" s="72">
        <v>961</v>
      </c>
      <c r="D83" s="115" t="s">
        <v>88</v>
      </c>
      <c r="E83" s="110" t="s">
        <v>267</v>
      </c>
      <c r="F83" s="110"/>
      <c r="G83" s="111">
        <v>24.656099999999999</v>
      </c>
      <c r="H83" s="112">
        <v>24.656099999999999</v>
      </c>
      <c r="I83" s="113">
        <f t="shared" si="1"/>
        <v>100</v>
      </c>
    </row>
    <row r="84" spans="1:9" ht="25.5" outlineLevel="5" x14ac:dyDescent="0.2">
      <c r="A84" s="71"/>
      <c r="B84" s="114" t="s">
        <v>125</v>
      </c>
      <c r="C84" s="72">
        <v>961</v>
      </c>
      <c r="D84" s="115" t="s">
        <v>88</v>
      </c>
      <c r="E84" s="110" t="s">
        <v>267</v>
      </c>
      <c r="F84" s="110" t="s">
        <v>64</v>
      </c>
      <c r="G84" s="111">
        <v>24.656099999999999</v>
      </c>
      <c r="H84" s="112">
        <v>24.656099999999999</v>
      </c>
      <c r="I84" s="113">
        <f t="shared" si="1"/>
        <v>100</v>
      </c>
    </row>
    <row r="85" spans="1:9" ht="25.5" outlineLevel="6" x14ac:dyDescent="0.2">
      <c r="A85" s="71"/>
      <c r="B85" s="114" t="s">
        <v>200</v>
      </c>
      <c r="C85" s="72">
        <v>961</v>
      </c>
      <c r="D85" s="115" t="s">
        <v>88</v>
      </c>
      <c r="E85" s="110" t="s">
        <v>89</v>
      </c>
      <c r="F85" s="110"/>
      <c r="G85" s="111">
        <v>141.25056000000001</v>
      </c>
      <c r="H85" s="112">
        <v>141.25056000000001</v>
      </c>
      <c r="I85" s="113">
        <f t="shared" si="1"/>
        <v>100</v>
      </c>
    </row>
    <row r="86" spans="1:9" ht="25.5" outlineLevel="7" x14ac:dyDescent="0.2">
      <c r="A86" s="71"/>
      <c r="B86" s="114" t="s">
        <v>125</v>
      </c>
      <c r="C86" s="72">
        <v>961</v>
      </c>
      <c r="D86" s="115" t="s">
        <v>88</v>
      </c>
      <c r="E86" s="110" t="s">
        <v>89</v>
      </c>
      <c r="F86" s="110" t="s">
        <v>64</v>
      </c>
      <c r="G86" s="111">
        <v>141.25056000000001</v>
      </c>
      <c r="H86" s="112">
        <v>141.25056000000001</v>
      </c>
      <c r="I86" s="113">
        <f t="shared" si="1"/>
        <v>100</v>
      </c>
    </row>
    <row r="87" spans="1:9" ht="25.5" outlineLevel="6" x14ac:dyDescent="0.2">
      <c r="A87" s="71"/>
      <c r="B87" s="114" t="s">
        <v>268</v>
      </c>
      <c r="C87" s="72">
        <v>961</v>
      </c>
      <c r="D87" s="115" t="s">
        <v>88</v>
      </c>
      <c r="E87" s="110" t="s">
        <v>269</v>
      </c>
      <c r="F87" s="110"/>
      <c r="G87" s="111">
        <v>6</v>
      </c>
      <c r="H87" s="112">
        <v>6</v>
      </c>
      <c r="I87" s="113">
        <f t="shared" si="1"/>
        <v>100</v>
      </c>
    </row>
    <row r="88" spans="1:9" ht="25.5" outlineLevel="7" x14ac:dyDescent="0.2">
      <c r="A88" s="71"/>
      <c r="B88" s="114" t="s">
        <v>125</v>
      </c>
      <c r="C88" s="72">
        <v>961</v>
      </c>
      <c r="D88" s="115" t="s">
        <v>88</v>
      </c>
      <c r="E88" s="110" t="s">
        <v>269</v>
      </c>
      <c r="F88" s="110" t="s">
        <v>64</v>
      </c>
      <c r="G88" s="111">
        <v>6</v>
      </c>
      <c r="H88" s="112">
        <v>6</v>
      </c>
      <c r="I88" s="113">
        <f t="shared" si="1"/>
        <v>100</v>
      </c>
    </row>
    <row r="89" spans="1:9" outlineLevel="3" x14ac:dyDescent="0.2">
      <c r="A89" s="71"/>
      <c r="B89" s="114" t="s">
        <v>8</v>
      </c>
      <c r="C89" s="72">
        <v>961</v>
      </c>
      <c r="D89" s="115" t="s">
        <v>90</v>
      </c>
      <c r="E89" s="110"/>
      <c r="F89" s="110"/>
      <c r="G89" s="111">
        <v>230.97837999999999</v>
      </c>
      <c r="H89" s="112">
        <v>196.60086000000001</v>
      </c>
      <c r="I89" s="113">
        <f t="shared" si="1"/>
        <v>85.116563723409968</v>
      </c>
    </row>
    <row r="90" spans="1:9" outlineLevel="6" x14ac:dyDescent="0.2">
      <c r="A90" s="71"/>
      <c r="B90" s="114" t="s">
        <v>130</v>
      </c>
      <c r="C90" s="72">
        <v>961</v>
      </c>
      <c r="D90" s="115" t="s">
        <v>90</v>
      </c>
      <c r="E90" s="110" t="s">
        <v>59</v>
      </c>
      <c r="F90" s="110"/>
      <c r="G90" s="111">
        <v>230.97837999999999</v>
      </c>
      <c r="H90" s="112">
        <v>196.60086000000001</v>
      </c>
      <c r="I90" s="113">
        <f t="shared" si="1"/>
        <v>85.116563723409968</v>
      </c>
    </row>
    <row r="91" spans="1:9" outlineLevel="7" x14ac:dyDescent="0.2">
      <c r="A91" s="71"/>
      <c r="B91" s="114" t="s">
        <v>270</v>
      </c>
      <c r="C91" s="72">
        <v>961</v>
      </c>
      <c r="D91" s="115" t="s">
        <v>90</v>
      </c>
      <c r="E91" s="110" t="s">
        <v>271</v>
      </c>
      <c r="F91" s="110"/>
      <c r="G91" s="111">
        <v>75</v>
      </c>
      <c r="H91" s="112">
        <v>75</v>
      </c>
      <c r="I91" s="113">
        <f t="shared" si="1"/>
        <v>100</v>
      </c>
    </row>
    <row r="92" spans="1:9" ht="25.5" outlineLevel="6" x14ac:dyDescent="0.2">
      <c r="A92" s="71"/>
      <c r="B92" s="114" t="s">
        <v>125</v>
      </c>
      <c r="C92" s="72">
        <v>961</v>
      </c>
      <c r="D92" s="115" t="s">
        <v>90</v>
      </c>
      <c r="E92" s="110" t="s">
        <v>271</v>
      </c>
      <c r="F92" s="110" t="s">
        <v>64</v>
      </c>
      <c r="G92" s="111">
        <v>75</v>
      </c>
      <c r="H92" s="112">
        <v>75</v>
      </c>
      <c r="I92" s="113">
        <f t="shared" si="1"/>
        <v>100</v>
      </c>
    </row>
    <row r="93" spans="1:9" outlineLevel="7" x14ac:dyDescent="0.2">
      <c r="A93" s="71"/>
      <c r="B93" s="114" t="s">
        <v>201</v>
      </c>
      <c r="C93" s="72">
        <v>961</v>
      </c>
      <c r="D93" s="115" t="s">
        <v>90</v>
      </c>
      <c r="E93" s="110" t="s">
        <v>91</v>
      </c>
      <c r="F93" s="110"/>
      <c r="G93" s="111">
        <v>155.97837999999999</v>
      </c>
      <c r="H93" s="112">
        <v>121.60086</v>
      </c>
      <c r="I93" s="113">
        <f t="shared" si="1"/>
        <v>77.960073697393199</v>
      </c>
    </row>
    <row r="94" spans="1:9" ht="25.5" outlineLevel="2" x14ac:dyDescent="0.2">
      <c r="A94" s="71"/>
      <c r="B94" s="114" t="s">
        <v>125</v>
      </c>
      <c r="C94" s="72">
        <v>961</v>
      </c>
      <c r="D94" s="115" t="s">
        <v>90</v>
      </c>
      <c r="E94" s="110" t="s">
        <v>91</v>
      </c>
      <c r="F94" s="110" t="s">
        <v>64</v>
      </c>
      <c r="G94" s="111">
        <v>155.97837999999999</v>
      </c>
      <c r="H94" s="112">
        <v>121.60086</v>
      </c>
      <c r="I94" s="113">
        <f t="shared" si="1"/>
        <v>77.960073697393199</v>
      </c>
    </row>
    <row r="95" spans="1:9" outlineLevel="3" x14ac:dyDescent="0.2">
      <c r="A95" s="71"/>
      <c r="B95" s="114" t="s">
        <v>135</v>
      </c>
      <c r="C95" s="72">
        <v>961</v>
      </c>
      <c r="D95" s="115" t="s">
        <v>92</v>
      </c>
      <c r="E95" s="110"/>
      <c r="F95" s="110"/>
      <c r="G95" s="111">
        <v>265.20600000000002</v>
      </c>
      <c r="H95" s="112">
        <v>265.20600000000002</v>
      </c>
      <c r="I95" s="113">
        <f t="shared" si="1"/>
        <v>100</v>
      </c>
    </row>
    <row r="96" spans="1:9" outlineLevel="6" x14ac:dyDescent="0.2">
      <c r="A96" s="71"/>
      <c r="B96" s="114" t="s">
        <v>55</v>
      </c>
      <c r="C96" s="72">
        <v>961</v>
      </c>
      <c r="D96" s="115" t="s">
        <v>93</v>
      </c>
      <c r="E96" s="110"/>
      <c r="F96" s="110"/>
      <c r="G96" s="111">
        <v>265.20600000000002</v>
      </c>
      <c r="H96" s="112">
        <v>265.20600000000002</v>
      </c>
      <c r="I96" s="113">
        <f t="shared" si="1"/>
        <v>100</v>
      </c>
    </row>
    <row r="97" spans="1:9" ht="38.25" outlineLevel="7" x14ac:dyDescent="0.2">
      <c r="A97" s="71"/>
      <c r="B97" s="114" t="s">
        <v>202</v>
      </c>
      <c r="C97" s="72">
        <v>961</v>
      </c>
      <c r="D97" s="115" t="s">
        <v>93</v>
      </c>
      <c r="E97" s="110" t="s">
        <v>180</v>
      </c>
      <c r="F97" s="110"/>
      <c r="G97" s="111">
        <v>265.20600000000002</v>
      </c>
      <c r="H97" s="112">
        <v>265.20600000000002</v>
      </c>
      <c r="I97" s="113">
        <f t="shared" si="1"/>
        <v>100</v>
      </c>
    </row>
    <row r="98" spans="1:9" ht="25.5" outlineLevel="1" x14ac:dyDescent="0.2">
      <c r="A98" s="71"/>
      <c r="B98" s="114" t="s">
        <v>203</v>
      </c>
      <c r="C98" s="72">
        <v>961</v>
      </c>
      <c r="D98" s="115" t="s">
        <v>93</v>
      </c>
      <c r="E98" s="110" t="s">
        <v>181</v>
      </c>
      <c r="F98" s="110"/>
      <c r="G98" s="111">
        <v>265.20600000000002</v>
      </c>
      <c r="H98" s="112">
        <v>265.20600000000002</v>
      </c>
      <c r="I98" s="113">
        <f t="shared" si="1"/>
        <v>100</v>
      </c>
    </row>
    <row r="99" spans="1:9" ht="38.25" outlineLevel="2" x14ac:dyDescent="0.2">
      <c r="A99" s="71"/>
      <c r="B99" s="114" t="s">
        <v>204</v>
      </c>
      <c r="C99" s="72">
        <v>961</v>
      </c>
      <c r="D99" s="115" t="s">
        <v>93</v>
      </c>
      <c r="E99" s="110" t="s">
        <v>182</v>
      </c>
      <c r="F99" s="110"/>
      <c r="G99" s="111">
        <v>265.20600000000002</v>
      </c>
      <c r="H99" s="112">
        <v>265.20600000000002</v>
      </c>
      <c r="I99" s="113">
        <f t="shared" si="1"/>
        <v>100</v>
      </c>
    </row>
    <row r="100" spans="1:9" ht="51" outlineLevel="3" x14ac:dyDescent="0.2">
      <c r="A100" s="71"/>
      <c r="B100" s="114" t="s">
        <v>156</v>
      </c>
      <c r="C100" s="72">
        <v>961</v>
      </c>
      <c r="D100" s="115" t="s">
        <v>93</v>
      </c>
      <c r="E100" s="110" t="s">
        <v>272</v>
      </c>
      <c r="F100" s="110"/>
      <c r="G100" s="111">
        <v>265.17899999999997</v>
      </c>
      <c r="H100" s="112">
        <v>265.17899999999997</v>
      </c>
      <c r="I100" s="113">
        <f t="shared" si="1"/>
        <v>100</v>
      </c>
    </row>
    <row r="101" spans="1:9" ht="25.5" outlineLevel="4" x14ac:dyDescent="0.2">
      <c r="A101" s="71"/>
      <c r="B101" s="114" t="s">
        <v>125</v>
      </c>
      <c r="C101" s="72">
        <v>961</v>
      </c>
      <c r="D101" s="115" t="s">
        <v>93</v>
      </c>
      <c r="E101" s="110" t="s">
        <v>272</v>
      </c>
      <c r="F101" s="110" t="s">
        <v>64</v>
      </c>
      <c r="G101" s="111">
        <v>265.17899999999997</v>
      </c>
      <c r="H101" s="112">
        <v>265.17899999999997</v>
      </c>
      <c r="I101" s="113">
        <f t="shared" si="1"/>
        <v>100</v>
      </c>
    </row>
    <row r="102" spans="1:9" ht="76.5" outlineLevel="5" x14ac:dyDescent="0.2">
      <c r="A102" s="71"/>
      <c r="B102" s="114" t="s">
        <v>205</v>
      </c>
      <c r="C102" s="72">
        <v>961</v>
      </c>
      <c r="D102" s="115" t="s">
        <v>93</v>
      </c>
      <c r="E102" s="110" t="s">
        <v>273</v>
      </c>
      <c r="F102" s="110"/>
      <c r="G102" s="111">
        <v>2.7E-2</v>
      </c>
      <c r="H102" s="112">
        <v>2.7E-2</v>
      </c>
      <c r="I102" s="113">
        <f t="shared" si="1"/>
        <v>100</v>
      </c>
    </row>
    <row r="103" spans="1:9" ht="25.5" outlineLevel="6" x14ac:dyDescent="0.2">
      <c r="A103" s="71"/>
      <c r="B103" s="114" t="s">
        <v>125</v>
      </c>
      <c r="C103" s="72">
        <v>961</v>
      </c>
      <c r="D103" s="115" t="s">
        <v>93</v>
      </c>
      <c r="E103" s="110" t="s">
        <v>273</v>
      </c>
      <c r="F103" s="110" t="s">
        <v>64</v>
      </c>
      <c r="G103" s="111">
        <v>2.7E-2</v>
      </c>
      <c r="H103" s="112">
        <v>2.7E-2</v>
      </c>
      <c r="I103" s="113">
        <f t="shared" si="1"/>
        <v>100</v>
      </c>
    </row>
    <row r="104" spans="1:9" outlineLevel="7" x14ac:dyDescent="0.2">
      <c r="A104" s="71"/>
      <c r="B104" s="114" t="s">
        <v>136</v>
      </c>
      <c r="C104" s="72">
        <v>961</v>
      </c>
      <c r="D104" s="115" t="s">
        <v>100</v>
      </c>
      <c r="E104" s="110"/>
      <c r="F104" s="110"/>
      <c r="G104" s="111">
        <v>1596</v>
      </c>
      <c r="H104" s="112">
        <v>1594</v>
      </c>
      <c r="I104" s="113">
        <f t="shared" si="1"/>
        <v>99.874686716791985</v>
      </c>
    </row>
    <row r="105" spans="1:9" outlineLevel="6" x14ac:dyDescent="0.2">
      <c r="A105" s="71"/>
      <c r="B105" s="114" t="s">
        <v>120</v>
      </c>
      <c r="C105" s="72">
        <v>961</v>
      </c>
      <c r="D105" s="115" t="s">
        <v>101</v>
      </c>
      <c r="E105" s="110"/>
      <c r="F105" s="110"/>
      <c r="G105" s="111">
        <v>1596</v>
      </c>
      <c r="H105" s="112">
        <v>1594</v>
      </c>
      <c r="I105" s="113">
        <f t="shared" si="1"/>
        <v>99.874686716791985</v>
      </c>
    </row>
    <row r="106" spans="1:9" outlineLevel="7" x14ac:dyDescent="0.2">
      <c r="A106" s="71"/>
      <c r="B106" s="114" t="s">
        <v>130</v>
      </c>
      <c r="C106" s="72">
        <v>961</v>
      </c>
      <c r="D106" s="115" t="s">
        <v>101</v>
      </c>
      <c r="E106" s="110" t="s">
        <v>59</v>
      </c>
      <c r="F106" s="110"/>
      <c r="G106" s="111">
        <v>1596</v>
      </c>
      <c r="H106" s="112">
        <v>1594</v>
      </c>
      <c r="I106" s="113">
        <f t="shared" si="1"/>
        <v>99.874686716791985</v>
      </c>
    </row>
    <row r="107" spans="1:9" ht="51" outlineLevel="1" x14ac:dyDescent="0.2">
      <c r="A107" s="71"/>
      <c r="B107" s="114" t="s">
        <v>137</v>
      </c>
      <c r="C107" s="72">
        <v>961</v>
      </c>
      <c r="D107" s="115" t="s">
        <v>101</v>
      </c>
      <c r="E107" s="110" t="s">
        <v>102</v>
      </c>
      <c r="F107" s="110"/>
      <c r="G107" s="111">
        <v>1555</v>
      </c>
      <c r="H107" s="112">
        <v>1553</v>
      </c>
      <c r="I107" s="113">
        <f t="shared" si="1"/>
        <v>99.871382636655952</v>
      </c>
    </row>
    <row r="108" spans="1:9" outlineLevel="2" x14ac:dyDescent="0.2">
      <c r="A108" s="71"/>
      <c r="B108" s="114" t="s">
        <v>128</v>
      </c>
      <c r="C108" s="72">
        <v>961</v>
      </c>
      <c r="D108" s="115" t="s">
        <v>101</v>
      </c>
      <c r="E108" s="110" t="s">
        <v>102</v>
      </c>
      <c r="F108" s="110" t="s">
        <v>103</v>
      </c>
      <c r="G108" s="111">
        <v>1555</v>
      </c>
      <c r="H108" s="112">
        <v>1553</v>
      </c>
      <c r="I108" s="113">
        <f t="shared" si="1"/>
        <v>99.871382636655952</v>
      </c>
    </row>
    <row r="109" spans="1:9" ht="76.5" outlineLevel="3" x14ac:dyDescent="0.2">
      <c r="A109" s="71"/>
      <c r="B109" s="114" t="s">
        <v>210</v>
      </c>
      <c r="C109" s="72">
        <v>961</v>
      </c>
      <c r="D109" s="115" t="s">
        <v>101</v>
      </c>
      <c r="E109" s="110" t="s">
        <v>104</v>
      </c>
      <c r="F109" s="110"/>
      <c r="G109" s="111">
        <v>41</v>
      </c>
      <c r="H109" s="112">
        <v>41</v>
      </c>
      <c r="I109" s="113">
        <f t="shared" si="1"/>
        <v>100</v>
      </c>
    </row>
    <row r="110" spans="1:9" outlineLevel="6" x14ac:dyDescent="0.2">
      <c r="A110" s="71"/>
      <c r="B110" s="114" t="s">
        <v>128</v>
      </c>
      <c r="C110" s="72">
        <v>961</v>
      </c>
      <c r="D110" s="115" t="s">
        <v>101</v>
      </c>
      <c r="E110" s="110" t="s">
        <v>104</v>
      </c>
      <c r="F110" s="110" t="s">
        <v>103</v>
      </c>
      <c r="G110" s="111">
        <v>41</v>
      </c>
      <c r="H110" s="112">
        <v>41</v>
      </c>
      <c r="I110" s="113">
        <f t="shared" si="1"/>
        <v>100</v>
      </c>
    </row>
    <row r="111" spans="1:9" ht="25.5" outlineLevel="7" x14ac:dyDescent="0.2">
      <c r="A111" s="132" t="s">
        <v>114</v>
      </c>
      <c r="B111" s="135" t="s">
        <v>274</v>
      </c>
      <c r="C111" s="116" t="s">
        <v>56</v>
      </c>
      <c r="D111" s="134"/>
      <c r="E111" s="133"/>
      <c r="F111" s="133"/>
      <c r="G111" s="137">
        <f>G112+G122+G141</f>
        <v>4746.2872099999995</v>
      </c>
      <c r="H111" s="137">
        <f>H112+H122+H141</f>
        <v>4746.2872099999995</v>
      </c>
      <c r="I111" s="136">
        <f t="shared" si="1"/>
        <v>100</v>
      </c>
    </row>
    <row r="112" spans="1:9" ht="25.5" outlineLevel="6" x14ac:dyDescent="0.2">
      <c r="A112" s="71"/>
      <c r="B112" s="89" t="s">
        <v>132</v>
      </c>
      <c r="C112" s="88" t="s">
        <v>56</v>
      </c>
      <c r="D112" s="118" t="s">
        <v>76</v>
      </c>
      <c r="E112" s="119" t="s">
        <v>54</v>
      </c>
      <c r="F112" s="119" t="s">
        <v>54</v>
      </c>
      <c r="G112" s="120">
        <f>G113+G116</f>
        <v>51.4</v>
      </c>
      <c r="H112" s="120">
        <f>H113+H116</f>
        <v>51.4</v>
      </c>
      <c r="I112" s="113">
        <f t="shared" si="1"/>
        <v>100</v>
      </c>
    </row>
    <row r="113" spans="1:10" ht="38.25" outlineLevel="7" x14ac:dyDescent="0.2">
      <c r="A113" s="71"/>
      <c r="B113" s="89" t="s">
        <v>275</v>
      </c>
      <c r="C113" s="88" t="s">
        <v>56</v>
      </c>
      <c r="D113" s="118" t="s">
        <v>80</v>
      </c>
      <c r="E113" s="121" t="s">
        <v>54</v>
      </c>
      <c r="F113" s="119" t="s">
        <v>54</v>
      </c>
      <c r="G113" s="120">
        <f>G114</f>
        <v>43.4</v>
      </c>
      <c r="H113" s="122">
        <f>H114</f>
        <v>43.4</v>
      </c>
      <c r="I113" s="113">
        <f t="shared" si="1"/>
        <v>100</v>
      </c>
    </row>
    <row r="114" spans="1:10" ht="25.5" outlineLevel="6" x14ac:dyDescent="0.2">
      <c r="A114" s="71"/>
      <c r="B114" s="93" t="s">
        <v>195</v>
      </c>
      <c r="C114" s="92" t="s">
        <v>56</v>
      </c>
      <c r="D114" s="118" t="s">
        <v>80</v>
      </c>
      <c r="E114" s="92" t="s">
        <v>177</v>
      </c>
      <c r="F114" s="123" t="s">
        <v>54</v>
      </c>
      <c r="G114" s="124">
        <v>43.4</v>
      </c>
      <c r="H114" s="122">
        <f>H115</f>
        <v>43.4</v>
      </c>
      <c r="I114" s="113">
        <f t="shared" si="1"/>
        <v>100</v>
      </c>
    </row>
    <row r="115" spans="1:10" ht="25.5" outlineLevel="7" x14ac:dyDescent="0.2">
      <c r="A115" s="71"/>
      <c r="B115" s="93" t="s">
        <v>125</v>
      </c>
      <c r="C115" s="92" t="s">
        <v>56</v>
      </c>
      <c r="D115" s="118" t="s">
        <v>80</v>
      </c>
      <c r="E115" s="92" t="s">
        <v>177</v>
      </c>
      <c r="F115" s="92" t="s">
        <v>64</v>
      </c>
      <c r="G115" s="124">
        <v>43.4</v>
      </c>
      <c r="H115" s="122">
        <v>43.4</v>
      </c>
      <c r="I115" s="113">
        <f t="shared" si="1"/>
        <v>100</v>
      </c>
    </row>
    <row r="116" spans="1:10" ht="25.5" outlineLevel="1" x14ac:dyDescent="0.2">
      <c r="A116" s="70"/>
      <c r="B116" s="102" t="s">
        <v>276</v>
      </c>
      <c r="C116" s="125" t="s">
        <v>56</v>
      </c>
      <c r="D116" s="125" t="s">
        <v>82</v>
      </c>
      <c r="E116" s="125"/>
      <c r="F116" s="117"/>
      <c r="G116" s="126">
        <f>G117</f>
        <v>8</v>
      </c>
      <c r="H116" s="122">
        <f>H117</f>
        <v>8</v>
      </c>
      <c r="I116" s="113">
        <f t="shared" si="1"/>
        <v>100</v>
      </c>
      <c r="J116" s="63"/>
    </row>
    <row r="117" spans="1:10" outlineLevel="1" x14ac:dyDescent="0.2">
      <c r="A117" s="71"/>
      <c r="B117" s="127" t="s">
        <v>277</v>
      </c>
      <c r="C117" s="125" t="s">
        <v>56</v>
      </c>
      <c r="D117" s="125" t="s">
        <v>82</v>
      </c>
      <c r="E117" s="128"/>
      <c r="F117" s="125"/>
      <c r="G117" s="126">
        <f>G118+G120</f>
        <v>8</v>
      </c>
      <c r="H117" s="122">
        <f>H118+H120</f>
        <v>8</v>
      </c>
      <c r="I117" s="113">
        <f t="shared" si="1"/>
        <v>100</v>
      </c>
    </row>
    <row r="118" spans="1:10" ht="89.25" outlineLevel="2" x14ac:dyDescent="0.2">
      <c r="A118" s="71"/>
      <c r="B118" s="127" t="s">
        <v>278</v>
      </c>
      <c r="C118" s="125" t="s">
        <v>56</v>
      </c>
      <c r="D118" s="125" t="s">
        <v>82</v>
      </c>
      <c r="E118" s="125" t="s">
        <v>83</v>
      </c>
      <c r="F118" s="125"/>
      <c r="G118" s="126">
        <f>G119</f>
        <v>4</v>
      </c>
      <c r="H118" s="122">
        <f>H119</f>
        <v>4</v>
      </c>
      <c r="I118" s="113">
        <f t="shared" si="1"/>
        <v>100</v>
      </c>
    </row>
    <row r="119" spans="1:10" ht="25.5" outlineLevel="3" x14ac:dyDescent="0.2">
      <c r="A119" s="71"/>
      <c r="B119" s="129" t="s">
        <v>279</v>
      </c>
      <c r="C119" s="125" t="s">
        <v>56</v>
      </c>
      <c r="D119" s="125" t="s">
        <v>82</v>
      </c>
      <c r="E119" s="128" t="s">
        <v>83</v>
      </c>
      <c r="F119" s="125" t="s">
        <v>64</v>
      </c>
      <c r="G119" s="126">
        <v>4</v>
      </c>
      <c r="H119" s="122">
        <v>4</v>
      </c>
      <c r="I119" s="113">
        <f t="shared" si="1"/>
        <v>100</v>
      </c>
    </row>
    <row r="120" spans="1:10" ht="89.25" outlineLevel="6" x14ac:dyDescent="0.2">
      <c r="A120" s="71"/>
      <c r="B120" s="127" t="s">
        <v>280</v>
      </c>
      <c r="C120" s="125" t="s">
        <v>56</v>
      </c>
      <c r="D120" s="125" t="s">
        <v>82</v>
      </c>
      <c r="E120" s="125" t="s">
        <v>83</v>
      </c>
      <c r="F120" s="125"/>
      <c r="G120" s="126">
        <f>G121</f>
        <v>4</v>
      </c>
      <c r="H120" s="122">
        <f>H121</f>
        <v>4</v>
      </c>
      <c r="I120" s="113">
        <f t="shared" si="1"/>
        <v>100</v>
      </c>
    </row>
    <row r="121" spans="1:10" ht="25.5" outlineLevel="7" x14ac:dyDescent="0.2">
      <c r="A121" s="71"/>
      <c r="B121" s="129" t="s">
        <v>279</v>
      </c>
      <c r="C121" s="125" t="s">
        <v>56</v>
      </c>
      <c r="D121" s="125" t="s">
        <v>82</v>
      </c>
      <c r="E121" s="125" t="s">
        <v>83</v>
      </c>
      <c r="F121" s="125" t="s">
        <v>64</v>
      </c>
      <c r="G121" s="126">
        <v>4</v>
      </c>
      <c r="H121" s="122">
        <v>4</v>
      </c>
      <c r="I121" s="113">
        <f t="shared" si="1"/>
        <v>100</v>
      </c>
    </row>
    <row r="122" spans="1:10" outlineLevel="1" x14ac:dyDescent="0.2">
      <c r="A122" s="71"/>
      <c r="B122" s="114" t="s">
        <v>138</v>
      </c>
      <c r="C122" s="72">
        <v>961</v>
      </c>
      <c r="D122" s="115" t="s">
        <v>94</v>
      </c>
      <c r="E122" s="110"/>
      <c r="F122" s="110"/>
      <c r="G122" s="111">
        <v>4689.8872099999999</v>
      </c>
      <c r="H122" s="112">
        <v>4689.8872099999999</v>
      </c>
      <c r="I122" s="113">
        <f t="shared" si="1"/>
        <v>100</v>
      </c>
    </row>
    <row r="123" spans="1:10" outlineLevel="2" x14ac:dyDescent="0.2">
      <c r="A123" s="71"/>
      <c r="B123" s="114" t="s">
        <v>9</v>
      </c>
      <c r="C123" s="72">
        <v>961</v>
      </c>
      <c r="D123" s="115" t="s">
        <v>95</v>
      </c>
      <c r="E123" s="110"/>
      <c r="F123" s="110"/>
      <c r="G123" s="111">
        <v>4674.8872099999999</v>
      </c>
      <c r="H123" s="112">
        <v>4674.8872099999999</v>
      </c>
      <c r="I123" s="113">
        <f t="shared" si="1"/>
        <v>100</v>
      </c>
    </row>
    <row r="124" spans="1:10" outlineLevel="3" x14ac:dyDescent="0.2">
      <c r="A124" s="71"/>
      <c r="B124" s="114" t="s">
        <v>130</v>
      </c>
      <c r="C124" s="72">
        <v>961</v>
      </c>
      <c r="D124" s="115" t="s">
        <v>95</v>
      </c>
      <c r="E124" s="110" t="s">
        <v>59</v>
      </c>
      <c r="F124" s="110"/>
      <c r="G124" s="111">
        <v>4674.8872099999999</v>
      </c>
      <c r="H124" s="112">
        <v>4674.8872099999999</v>
      </c>
      <c r="I124" s="113">
        <f t="shared" si="1"/>
        <v>100</v>
      </c>
    </row>
    <row r="125" spans="1:10" ht="38.25" outlineLevel="6" x14ac:dyDescent="0.2">
      <c r="A125" s="71"/>
      <c r="B125" s="114" t="s">
        <v>206</v>
      </c>
      <c r="C125" s="72">
        <v>961</v>
      </c>
      <c r="D125" s="115" t="s">
        <v>95</v>
      </c>
      <c r="E125" s="110" t="s">
        <v>96</v>
      </c>
      <c r="F125" s="110"/>
      <c r="G125" s="111">
        <v>3767.0872100000001</v>
      </c>
      <c r="H125" s="112">
        <v>3767.0872100000001</v>
      </c>
      <c r="I125" s="113">
        <f t="shared" si="1"/>
        <v>100</v>
      </c>
    </row>
    <row r="126" spans="1:10" ht="63.75" outlineLevel="7" x14ac:dyDescent="0.2">
      <c r="A126" s="71"/>
      <c r="B126" s="114" t="s">
        <v>124</v>
      </c>
      <c r="C126" s="72">
        <v>961</v>
      </c>
      <c r="D126" s="115" t="s">
        <v>95</v>
      </c>
      <c r="E126" s="110" t="s">
        <v>96</v>
      </c>
      <c r="F126" s="110" t="s">
        <v>61</v>
      </c>
      <c r="G126" s="111">
        <v>3210.7262599999999</v>
      </c>
      <c r="H126" s="112">
        <v>3210.7262599999999</v>
      </c>
      <c r="I126" s="113">
        <f t="shared" si="1"/>
        <v>100</v>
      </c>
    </row>
    <row r="127" spans="1:10" ht="25.5" outlineLevel="7" x14ac:dyDescent="0.2">
      <c r="A127" s="71"/>
      <c r="B127" s="114" t="s">
        <v>125</v>
      </c>
      <c r="C127" s="72">
        <v>961</v>
      </c>
      <c r="D127" s="115" t="s">
        <v>95</v>
      </c>
      <c r="E127" s="110" t="s">
        <v>96</v>
      </c>
      <c r="F127" s="110" t="s">
        <v>64</v>
      </c>
      <c r="G127" s="111">
        <v>551.92594999999994</v>
      </c>
      <c r="H127" s="112">
        <v>551.92594999999994</v>
      </c>
      <c r="I127" s="113">
        <f t="shared" si="1"/>
        <v>100</v>
      </c>
    </row>
    <row r="128" spans="1:10" outlineLevel="7" x14ac:dyDescent="0.2">
      <c r="A128" s="71"/>
      <c r="B128" s="114" t="s">
        <v>126</v>
      </c>
      <c r="C128" s="72">
        <v>961</v>
      </c>
      <c r="D128" s="115" t="s">
        <v>95</v>
      </c>
      <c r="E128" s="110" t="s">
        <v>96</v>
      </c>
      <c r="F128" s="110" t="s">
        <v>67</v>
      </c>
      <c r="G128" s="111">
        <v>4.4349999999999996</v>
      </c>
      <c r="H128" s="112">
        <v>4.4349999999999996</v>
      </c>
      <c r="I128" s="113">
        <f t="shared" si="1"/>
        <v>100</v>
      </c>
    </row>
    <row r="129" spans="1:9" ht="25.5" outlineLevel="6" x14ac:dyDescent="0.2">
      <c r="A129" s="71"/>
      <c r="B129" s="114" t="s">
        <v>194</v>
      </c>
      <c r="C129" s="72">
        <v>961</v>
      </c>
      <c r="D129" s="115" t="s">
        <v>95</v>
      </c>
      <c r="E129" s="110" t="s">
        <v>81</v>
      </c>
      <c r="F129" s="110"/>
      <c r="G129" s="111">
        <v>90.8</v>
      </c>
      <c r="H129" s="112">
        <v>90.8</v>
      </c>
      <c r="I129" s="113">
        <f t="shared" si="1"/>
        <v>100</v>
      </c>
    </row>
    <row r="130" spans="1:9" ht="25.5" outlineLevel="7" x14ac:dyDescent="0.2">
      <c r="A130" s="71"/>
      <c r="B130" s="114" t="s">
        <v>125</v>
      </c>
      <c r="C130" s="72">
        <v>961</v>
      </c>
      <c r="D130" s="115" t="s">
        <v>95</v>
      </c>
      <c r="E130" s="110" t="s">
        <v>81</v>
      </c>
      <c r="F130" s="110" t="s">
        <v>64</v>
      </c>
      <c r="G130" s="111">
        <v>90.8</v>
      </c>
      <c r="H130" s="112">
        <v>90.8</v>
      </c>
      <c r="I130" s="113">
        <f t="shared" si="1"/>
        <v>100</v>
      </c>
    </row>
    <row r="131" spans="1:9" outlineLevel="6" x14ac:dyDescent="0.2">
      <c r="A131" s="71"/>
      <c r="B131" s="114" t="s">
        <v>186</v>
      </c>
      <c r="C131" s="72">
        <v>961</v>
      </c>
      <c r="D131" s="115" t="s">
        <v>95</v>
      </c>
      <c r="E131" s="110" t="s">
        <v>176</v>
      </c>
      <c r="F131" s="110"/>
      <c r="G131" s="111">
        <v>607</v>
      </c>
      <c r="H131" s="112">
        <v>607</v>
      </c>
      <c r="I131" s="113">
        <f t="shared" si="1"/>
        <v>100</v>
      </c>
    </row>
    <row r="132" spans="1:9" ht="25.5" outlineLevel="7" x14ac:dyDescent="0.2">
      <c r="A132" s="71"/>
      <c r="B132" s="114" t="s">
        <v>125</v>
      </c>
      <c r="C132" s="72">
        <v>961</v>
      </c>
      <c r="D132" s="115" t="s">
        <v>95</v>
      </c>
      <c r="E132" s="110" t="s">
        <v>176</v>
      </c>
      <c r="F132" s="110" t="s">
        <v>64</v>
      </c>
      <c r="G132" s="111">
        <v>607</v>
      </c>
      <c r="H132" s="112">
        <v>607</v>
      </c>
      <c r="I132" s="113">
        <f t="shared" si="1"/>
        <v>100</v>
      </c>
    </row>
    <row r="133" spans="1:9" ht="27" customHeight="1" outlineLevel="6" x14ac:dyDescent="0.2">
      <c r="A133" s="71"/>
      <c r="B133" s="114" t="s">
        <v>207</v>
      </c>
      <c r="C133" s="72">
        <v>961</v>
      </c>
      <c r="D133" s="115" t="s">
        <v>95</v>
      </c>
      <c r="E133" s="110" t="s">
        <v>183</v>
      </c>
      <c r="F133" s="110"/>
      <c r="G133" s="111">
        <v>200</v>
      </c>
      <c r="H133" s="112">
        <v>200</v>
      </c>
      <c r="I133" s="113">
        <f t="shared" si="1"/>
        <v>100</v>
      </c>
    </row>
    <row r="134" spans="1:9" ht="25.5" outlineLevel="7" x14ac:dyDescent="0.2">
      <c r="A134" s="71"/>
      <c r="B134" s="114" t="s">
        <v>125</v>
      </c>
      <c r="C134" s="72">
        <v>961</v>
      </c>
      <c r="D134" s="115" t="s">
        <v>95</v>
      </c>
      <c r="E134" s="110" t="s">
        <v>183</v>
      </c>
      <c r="F134" s="110" t="s">
        <v>64</v>
      </c>
      <c r="G134" s="111">
        <v>200</v>
      </c>
      <c r="H134" s="112">
        <v>200</v>
      </c>
      <c r="I134" s="113">
        <f t="shared" si="1"/>
        <v>100</v>
      </c>
    </row>
    <row r="135" spans="1:9" ht="25.5" outlineLevel="6" x14ac:dyDescent="0.2">
      <c r="A135" s="71"/>
      <c r="B135" s="114" t="s">
        <v>208</v>
      </c>
      <c r="C135" s="72">
        <v>961</v>
      </c>
      <c r="D135" s="115" t="s">
        <v>95</v>
      </c>
      <c r="E135" s="110" t="s">
        <v>97</v>
      </c>
      <c r="F135" s="110"/>
      <c r="G135" s="111">
        <v>10</v>
      </c>
      <c r="H135" s="112">
        <v>10</v>
      </c>
      <c r="I135" s="113">
        <f t="shared" si="1"/>
        <v>100</v>
      </c>
    </row>
    <row r="136" spans="1:9" ht="25.5" outlineLevel="7" x14ac:dyDescent="0.2">
      <c r="A136" s="71"/>
      <c r="B136" s="114" t="s">
        <v>125</v>
      </c>
      <c r="C136" s="72">
        <v>961</v>
      </c>
      <c r="D136" s="115" t="s">
        <v>95</v>
      </c>
      <c r="E136" s="110" t="s">
        <v>97</v>
      </c>
      <c r="F136" s="110" t="s">
        <v>64</v>
      </c>
      <c r="G136" s="111">
        <v>10</v>
      </c>
      <c r="H136" s="112">
        <v>10</v>
      </c>
      <c r="I136" s="113">
        <f t="shared" si="1"/>
        <v>100</v>
      </c>
    </row>
    <row r="137" spans="1:9" outlineLevel="2" x14ac:dyDescent="0.2">
      <c r="A137" s="71"/>
      <c r="B137" s="114" t="s">
        <v>122</v>
      </c>
      <c r="C137" s="72">
        <v>961</v>
      </c>
      <c r="D137" s="115" t="s">
        <v>98</v>
      </c>
      <c r="E137" s="110"/>
      <c r="F137" s="110"/>
      <c r="G137" s="111">
        <v>15</v>
      </c>
      <c r="H137" s="112">
        <v>15</v>
      </c>
      <c r="I137" s="113">
        <f t="shared" ref="I137:I146" si="2">H137/G137*100</f>
        <v>100</v>
      </c>
    </row>
    <row r="138" spans="1:9" outlineLevel="3" x14ac:dyDescent="0.2">
      <c r="A138" s="71"/>
      <c r="B138" s="114" t="s">
        <v>130</v>
      </c>
      <c r="C138" s="72">
        <v>961</v>
      </c>
      <c r="D138" s="115" t="s">
        <v>98</v>
      </c>
      <c r="E138" s="110" t="s">
        <v>59</v>
      </c>
      <c r="F138" s="110"/>
      <c r="G138" s="111">
        <v>15</v>
      </c>
      <c r="H138" s="112">
        <v>15</v>
      </c>
      <c r="I138" s="113">
        <f t="shared" si="2"/>
        <v>100</v>
      </c>
    </row>
    <row r="139" spans="1:9" ht="25.5" outlineLevel="6" x14ac:dyDescent="0.2">
      <c r="A139" s="71"/>
      <c r="B139" s="114" t="s">
        <v>209</v>
      </c>
      <c r="C139" s="72">
        <v>961</v>
      </c>
      <c r="D139" s="115" t="s">
        <v>98</v>
      </c>
      <c r="E139" s="110" t="s">
        <v>99</v>
      </c>
      <c r="F139" s="110"/>
      <c r="G139" s="111">
        <v>15</v>
      </c>
      <c r="H139" s="112">
        <v>15</v>
      </c>
      <c r="I139" s="113">
        <f t="shared" si="2"/>
        <v>100</v>
      </c>
    </row>
    <row r="140" spans="1:9" ht="25.5" outlineLevel="7" x14ac:dyDescent="0.2">
      <c r="A140" s="71"/>
      <c r="B140" s="114" t="s">
        <v>125</v>
      </c>
      <c r="C140" s="72">
        <v>961</v>
      </c>
      <c r="D140" s="115" t="s">
        <v>98</v>
      </c>
      <c r="E140" s="110" t="s">
        <v>99</v>
      </c>
      <c r="F140" s="110" t="s">
        <v>64</v>
      </c>
      <c r="G140" s="111">
        <v>15</v>
      </c>
      <c r="H140" s="112">
        <v>15</v>
      </c>
      <c r="I140" s="113">
        <f t="shared" si="2"/>
        <v>100</v>
      </c>
    </row>
    <row r="141" spans="1:9" outlineLevel="1" x14ac:dyDescent="0.2">
      <c r="A141" s="71"/>
      <c r="B141" s="114" t="s">
        <v>139</v>
      </c>
      <c r="C141" s="72">
        <v>961</v>
      </c>
      <c r="D141" s="115" t="s">
        <v>105</v>
      </c>
      <c r="E141" s="110"/>
      <c r="F141" s="110"/>
      <c r="G141" s="111">
        <v>5</v>
      </c>
      <c r="H141" s="112">
        <v>5</v>
      </c>
      <c r="I141" s="113">
        <f t="shared" si="2"/>
        <v>100</v>
      </c>
    </row>
    <row r="142" spans="1:9" outlineLevel="2" x14ac:dyDescent="0.2">
      <c r="A142" s="71"/>
      <c r="B142" s="114" t="s">
        <v>281</v>
      </c>
      <c r="C142" s="72">
        <v>961</v>
      </c>
      <c r="D142" s="115" t="s">
        <v>282</v>
      </c>
      <c r="E142" s="110"/>
      <c r="F142" s="110"/>
      <c r="G142" s="111">
        <v>5</v>
      </c>
      <c r="H142" s="112">
        <v>5</v>
      </c>
      <c r="I142" s="113">
        <f t="shared" si="2"/>
        <v>100</v>
      </c>
    </row>
    <row r="143" spans="1:9" outlineLevel="3" x14ac:dyDescent="0.2">
      <c r="A143" s="71"/>
      <c r="B143" s="114" t="s">
        <v>130</v>
      </c>
      <c r="C143" s="72">
        <v>961</v>
      </c>
      <c r="D143" s="115" t="s">
        <v>282</v>
      </c>
      <c r="E143" s="110" t="s">
        <v>59</v>
      </c>
      <c r="F143" s="110"/>
      <c r="G143" s="111">
        <v>5</v>
      </c>
      <c r="H143" s="112">
        <v>5</v>
      </c>
      <c r="I143" s="113">
        <f t="shared" si="2"/>
        <v>100</v>
      </c>
    </row>
    <row r="144" spans="1:9" ht="25.5" outlineLevel="6" x14ac:dyDescent="0.2">
      <c r="A144" s="71"/>
      <c r="B144" s="114" t="s">
        <v>211</v>
      </c>
      <c r="C144" s="72">
        <v>961</v>
      </c>
      <c r="D144" s="115" t="s">
        <v>282</v>
      </c>
      <c r="E144" s="110" t="s">
        <v>106</v>
      </c>
      <c r="F144" s="110"/>
      <c r="G144" s="111">
        <v>5</v>
      </c>
      <c r="H144" s="112">
        <v>5</v>
      </c>
      <c r="I144" s="113">
        <f t="shared" si="2"/>
        <v>100</v>
      </c>
    </row>
    <row r="145" spans="1:10" ht="25.5" outlineLevel="7" x14ac:dyDescent="0.2">
      <c r="A145" s="71"/>
      <c r="B145" s="114" t="s">
        <v>125</v>
      </c>
      <c r="C145" s="72">
        <v>961</v>
      </c>
      <c r="D145" s="115" t="s">
        <v>282</v>
      </c>
      <c r="E145" s="110" t="s">
        <v>106</v>
      </c>
      <c r="F145" s="110" t="s">
        <v>64</v>
      </c>
      <c r="G145" s="111">
        <v>5</v>
      </c>
      <c r="H145" s="112">
        <v>5</v>
      </c>
      <c r="I145" s="113">
        <f t="shared" si="2"/>
        <v>100</v>
      </c>
    </row>
    <row r="146" spans="1:10" s="67" customFormat="1" x14ac:dyDescent="0.2">
      <c r="A146" s="73"/>
      <c r="B146" s="174" t="s">
        <v>107</v>
      </c>
      <c r="C146" s="175"/>
      <c r="D146" s="176"/>
      <c r="E146" s="176"/>
      <c r="F146" s="176"/>
      <c r="G146" s="130">
        <f>G8+G111</f>
        <v>22406.713319999999</v>
      </c>
      <c r="H146" s="131">
        <f>H8+H111</f>
        <v>21899.506839999998</v>
      </c>
      <c r="I146" s="107">
        <f t="shared" si="2"/>
        <v>97.736363772962306</v>
      </c>
    </row>
    <row r="147" spans="1:10" ht="12.75" customHeight="1" x14ac:dyDescent="0.2">
      <c r="B147" s="63"/>
      <c r="C147" s="63"/>
      <c r="D147" s="63"/>
      <c r="E147" s="63"/>
      <c r="F147" s="63"/>
      <c r="G147" s="65"/>
      <c r="H147" s="65"/>
      <c r="I147" s="63"/>
      <c r="J147" s="63"/>
    </row>
    <row r="148" spans="1:10" ht="15" customHeight="1" x14ac:dyDescent="0.2">
      <c r="B148" s="163"/>
      <c r="C148" s="164"/>
      <c r="D148" s="164"/>
      <c r="E148" s="164"/>
      <c r="F148" s="164"/>
      <c r="G148" s="164"/>
      <c r="H148" s="66"/>
      <c r="I148" s="66"/>
      <c r="J148" s="63"/>
    </row>
  </sheetData>
  <mergeCells count="16">
    <mergeCell ref="B148:G148"/>
    <mergeCell ref="G1:I1"/>
    <mergeCell ref="B3:I3"/>
    <mergeCell ref="A5:A6"/>
    <mergeCell ref="H5:H6"/>
    <mergeCell ref="I5:I6"/>
    <mergeCell ref="G5:G6"/>
    <mergeCell ref="B146:F146"/>
    <mergeCell ref="B1:F1"/>
    <mergeCell ref="B2:H2"/>
    <mergeCell ref="B4:I4"/>
    <mergeCell ref="B5:B6"/>
    <mergeCell ref="C5:C6"/>
    <mergeCell ref="D5:D6"/>
    <mergeCell ref="E5:E6"/>
    <mergeCell ref="F5:F6"/>
  </mergeCells>
  <pageMargins left="0.98425196850393704" right="0.59055118110236227" top="0.59055118110236227" bottom="0.59055118110236227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>
      <selection activeCell="H11" sqref="H11"/>
    </sheetView>
  </sheetViews>
  <sheetFormatPr defaultRowHeight="12" x14ac:dyDescent="0.2"/>
  <cols>
    <col min="1" max="1" width="6.7109375" style="74" customWidth="1"/>
    <col min="2" max="2" width="50.28515625" style="74" customWidth="1"/>
    <col min="3" max="3" width="10" style="78" customWidth="1"/>
    <col min="4" max="4" width="16.5703125" style="79" customWidth="1"/>
    <col min="5" max="5" width="14" style="75" customWidth="1"/>
    <col min="6" max="6" width="14.5703125" style="75" customWidth="1"/>
    <col min="7" max="16384" width="9.140625" style="75"/>
  </cols>
  <sheetData>
    <row r="1" spans="1:6" ht="69.75" customHeight="1" x14ac:dyDescent="0.2">
      <c r="C1" s="14"/>
      <c r="D1" s="186" t="s">
        <v>289</v>
      </c>
      <c r="E1" s="186"/>
      <c r="F1" s="186"/>
    </row>
    <row r="2" spans="1:6" ht="12.75" x14ac:dyDescent="0.2">
      <c r="C2" s="15"/>
      <c r="D2" s="76"/>
      <c r="E2" s="32"/>
      <c r="F2" s="32"/>
    </row>
    <row r="3" spans="1:6" ht="37.5" customHeight="1" x14ac:dyDescent="0.2">
      <c r="A3" s="185" t="s">
        <v>284</v>
      </c>
      <c r="B3" s="185"/>
      <c r="C3" s="185"/>
      <c r="D3" s="185"/>
      <c r="E3" s="185"/>
      <c r="F3" s="185"/>
    </row>
    <row r="4" spans="1:6" ht="16.5" customHeight="1" x14ac:dyDescent="0.2">
      <c r="A4" s="39"/>
      <c r="B4" s="39"/>
      <c r="C4" s="39"/>
      <c r="D4" s="39"/>
      <c r="E4" s="39"/>
      <c r="F4" s="42" t="s">
        <v>108</v>
      </c>
    </row>
    <row r="5" spans="1:6" s="77" customFormat="1" ht="24" x14ac:dyDescent="0.2">
      <c r="A5" s="138" t="s">
        <v>112</v>
      </c>
      <c r="B5" s="139" t="s">
        <v>2</v>
      </c>
      <c r="C5" s="140" t="s">
        <v>157</v>
      </c>
      <c r="D5" s="140" t="s">
        <v>214</v>
      </c>
      <c r="E5" s="140" t="s">
        <v>215</v>
      </c>
      <c r="F5" s="140" t="s">
        <v>10</v>
      </c>
    </row>
    <row r="6" spans="1:6" s="77" customFormat="1" x14ac:dyDescent="0.2">
      <c r="A6" s="141">
        <v>1</v>
      </c>
      <c r="B6" s="142">
        <v>2</v>
      </c>
      <c r="C6" s="143">
        <v>3</v>
      </c>
      <c r="D6" s="141">
        <v>4</v>
      </c>
      <c r="E6" s="142">
        <v>5</v>
      </c>
      <c r="F6" s="143">
        <v>6</v>
      </c>
    </row>
    <row r="7" spans="1:6" s="81" customFormat="1" x14ac:dyDescent="0.15">
      <c r="A7" s="144" t="s">
        <v>113</v>
      </c>
      <c r="B7" s="145" t="s">
        <v>129</v>
      </c>
      <c r="C7" s="146" t="s">
        <v>57</v>
      </c>
      <c r="D7" s="147">
        <f>D8+D9+D11+D12+D10</f>
        <v>8768.3180700000012</v>
      </c>
      <c r="E7" s="147">
        <f>E8+E9+E11+E12+E10</f>
        <v>8576.3991099999985</v>
      </c>
      <c r="F7" s="148">
        <f>E7/D7*100</f>
        <v>97.811222648769601</v>
      </c>
    </row>
    <row r="8" spans="1:6" s="77" customFormat="1" ht="33" customHeight="1" x14ac:dyDescent="0.2">
      <c r="A8" s="149"/>
      <c r="B8" s="150" t="s">
        <v>115</v>
      </c>
      <c r="C8" s="151" t="s">
        <v>58</v>
      </c>
      <c r="D8" s="152">
        <v>2141.6660000000002</v>
      </c>
      <c r="E8" s="152">
        <v>2080.6179999999999</v>
      </c>
      <c r="F8" s="153">
        <f t="shared" ref="F8:F36" si="0">E8/D8*100</f>
        <v>97.149508840314027</v>
      </c>
    </row>
    <row r="9" spans="1:6" ht="38.25" customHeight="1" x14ac:dyDescent="0.2">
      <c r="A9" s="149"/>
      <c r="B9" s="150" t="s">
        <v>116</v>
      </c>
      <c r="C9" s="151" t="s">
        <v>62</v>
      </c>
      <c r="D9" s="152">
        <v>3249.29025</v>
      </c>
      <c r="E9" s="152">
        <v>3184.2046</v>
      </c>
      <c r="F9" s="153">
        <f t="shared" si="0"/>
        <v>97.996927175096161</v>
      </c>
    </row>
    <row r="10" spans="1:6" x14ac:dyDescent="0.2">
      <c r="A10" s="149"/>
      <c r="B10" s="150" t="s">
        <v>254</v>
      </c>
      <c r="C10" s="154" t="s">
        <v>255</v>
      </c>
      <c r="D10" s="152">
        <v>50</v>
      </c>
      <c r="E10" s="152">
        <v>50</v>
      </c>
      <c r="F10" s="153">
        <f t="shared" si="0"/>
        <v>100</v>
      </c>
    </row>
    <row r="11" spans="1:6" x14ac:dyDescent="0.2">
      <c r="A11" s="149"/>
      <c r="B11" s="150" t="s">
        <v>5</v>
      </c>
      <c r="C11" s="151" t="s">
        <v>65</v>
      </c>
      <c r="D11" s="152">
        <v>10</v>
      </c>
      <c r="E11" s="152">
        <v>0</v>
      </c>
      <c r="F11" s="153">
        <f t="shared" si="0"/>
        <v>0</v>
      </c>
    </row>
    <row r="12" spans="1:6" s="80" customFormat="1" x14ac:dyDescent="0.2">
      <c r="A12" s="155"/>
      <c r="B12" s="150" t="s">
        <v>6</v>
      </c>
      <c r="C12" s="151" t="s">
        <v>68</v>
      </c>
      <c r="D12" s="152">
        <v>3317.3618200000001</v>
      </c>
      <c r="E12" s="152">
        <v>3261.5765099999999</v>
      </c>
      <c r="F12" s="153">
        <f t="shared" si="0"/>
        <v>98.318383310988963</v>
      </c>
    </row>
    <row r="13" spans="1:6" x14ac:dyDescent="0.2">
      <c r="A13" s="141" t="s">
        <v>114</v>
      </c>
      <c r="B13" s="156" t="s">
        <v>131</v>
      </c>
      <c r="C13" s="146" t="s">
        <v>73</v>
      </c>
      <c r="D13" s="147">
        <f>D14</f>
        <v>229.2</v>
      </c>
      <c r="E13" s="147">
        <f>E14</f>
        <v>229.2</v>
      </c>
      <c r="F13" s="148">
        <f t="shared" si="0"/>
        <v>100</v>
      </c>
    </row>
    <row r="14" spans="1:6" s="80" customFormat="1" x14ac:dyDescent="0.15">
      <c r="A14" s="149"/>
      <c r="B14" s="150" t="s">
        <v>117</v>
      </c>
      <c r="C14" s="151" t="s">
        <v>74</v>
      </c>
      <c r="D14" s="152">
        <v>229.2</v>
      </c>
      <c r="E14" s="152">
        <v>229.2</v>
      </c>
      <c r="F14" s="153">
        <f t="shared" si="0"/>
        <v>100</v>
      </c>
    </row>
    <row r="15" spans="1:6" ht="24" x14ac:dyDescent="0.2">
      <c r="A15" s="141" t="s">
        <v>158</v>
      </c>
      <c r="B15" s="156" t="s">
        <v>132</v>
      </c>
      <c r="C15" s="146" t="s">
        <v>76</v>
      </c>
      <c r="D15" s="147">
        <f>D16+D17+D18+D19</f>
        <v>1052.2069999999999</v>
      </c>
      <c r="E15" s="147">
        <f>E16+E17+E18+E19</f>
        <v>1052.2069999999999</v>
      </c>
      <c r="F15" s="148">
        <f t="shared" si="0"/>
        <v>100</v>
      </c>
    </row>
    <row r="16" spans="1:6" x14ac:dyDescent="0.2">
      <c r="A16" s="149"/>
      <c r="B16" s="150" t="s">
        <v>118</v>
      </c>
      <c r="C16" s="151" t="s">
        <v>77</v>
      </c>
      <c r="D16" s="152">
        <v>8.83</v>
      </c>
      <c r="E16" s="152">
        <v>8.83</v>
      </c>
      <c r="F16" s="153">
        <f t="shared" si="0"/>
        <v>100</v>
      </c>
    </row>
    <row r="17" spans="1:6" ht="24" x14ac:dyDescent="0.2">
      <c r="A17" s="149"/>
      <c r="B17" s="150" t="s">
        <v>258</v>
      </c>
      <c r="C17" s="154" t="s">
        <v>259</v>
      </c>
      <c r="D17" s="152">
        <v>697.09799999999996</v>
      </c>
      <c r="E17" s="152">
        <v>697.09799999999996</v>
      </c>
      <c r="F17" s="153">
        <f t="shared" si="0"/>
        <v>100</v>
      </c>
    </row>
    <row r="18" spans="1:6" s="80" customFormat="1" x14ac:dyDescent="0.15">
      <c r="A18" s="149"/>
      <c r="B18" s="150" t="s">
        <v>26</v>
      </c>
      <c r="C18" s="151" t="s">
        <v>80</v>
      </c>
      <c r="D18" s="152">
        <v>338.279</v>
      </c>
      <c r="E18" s="152">
        <v>338.279</v>
      </c>
      <c r="F18" s="153">
        <f t="shared" si="0"/>
        <v>100</v>
      </c>
    </row>
    <row r="19" spans="1:6" ht="24" x14ac:dyDescent="0.2">
      <c r="A19" s="149"/>
      <c r="B19" s="150" t="s">
        <v>121</v>
      </c>
      <c r="C19" s="151" t="s">
        <v>82</v>
      </c>
      <c r="D19" s="152">
        <v>8</v>
      </c>
      <c r="E19" s="152">
        <v>8</v>
      </c>
      <c r="F19" s="153">
        <f t="shared" si="0"/>
        <v>100</v>
      </c>
    </row>
    <row r="20" spans="1:6" x14ac:dyDescent="0.2">
      <c r="A20" s="141" t="s">
        <v>159</v>
      </c>
      <c r="B20" s="156" t="s">
        <v>133</v>
      </c>
      <c r="C20" s="146" t="s">
        <v>84</v>
      </c>
      <c r="D20" s="147">
        <f>D21+D22+D23</f>
        <v>5398.01</v>
      </c>
      <c r="E20" s="147">
        <f>E21+E22+E23</f>
        <v>5119.1000000000004</v>
      </c>
      <c r="F20" s="148">
        <f t="shared" si="0"/>
        <v>94.833095900155811</v>
      </c>
    </row>
    <row r="21" spans="1:6" x14ac:dyDescent="0.2">
      <c r="A21" s="155"/>
      <c r="B21" s="150" t="s">
        <v>119</v>
      </c>
      <c r="C21" s="151" t="s">
        <v>85</v>
      </c>
      <c r="D21" s="152">
        <v>492.91</v>
      </c>
      <c r="E21" s="152">
        <v>214</v>
      </c>
      <c r="F21" s="153">
        <f t="shared" si="0"/>
        <v>43.415633685662698</v>
      </c>
    </row>
    <row r="22" spans="1:6" s="80" customFormat="1" x14ac:dyDescent="0.15">
      <c r="A22" s="149"/>
      <c r="B22" s="150" t="s">
        <v>197</v>
      </c>
      <c r="C22" s="151" t="s">
        <v>178</v>
      </c>
      <c r="D22" s="152">
        <v>4455</v>
      </c>
      <c r="E22" s="152">
        <v>4455</v>
      </c>
      <c r="F22" s="153">
        <f t="shared" si="0"/>
        <v>100</v>
      </c>
    </row>
    <row r="23" spans="1:6" x14ac:dyDescent="0.2">
      <c r="A23" s="149"/>
      <c r="B23" s="150" t="s">
        <v>153</v>
      </c>
      <c r="C23" s="151" t="s">
        <v>154</v>
      </c>
      <c r="D23" s="152">
        <v>450.1</v>
      </c>
      <c r="E23" s="152">
        <v>450.1</v>
      </c>
      <c r="F23" s="153">
        <f t="shared" si="0"/>
        <v>100</v>
      </c>
    </row>
    <row r="24" spans="1:6" x14ac:dyDescent="0.2">
      <c r="A24" s="141" t="s">
        <v>160</v>
      </c>
      <c r="B24" s="156" t="s">
        <v>134</v>
      </c>
      <c r="C24" s="146" t="s">
        <v>87</v>
      </c>
      <c r="D24" s="147">
        <f>D25+D26</f>
        <v>402.88504</v>
      </c>
      <c r="E24" s="147">
        <f>E25+E26</f>
        <v>368.50752</v>
      </c>
      <c r="F24" s="148">
        <f t="shared" si="0"/>
        <v>91.467163933413858</v>
      </c>
    </row>
    <row r="25" spans="1:6" x14ac:dyDescent="0.2">
      <c r="A25" s="157"/>
      <c r="B25" s="158" t="s">
        <v>7</v>
      </c>
      <c r="C25" s="151" t="s">
        <v>88</v>
      </c>
      <c r="D25" s="152">
        <v>171.90665999999999</v>
      </c>
      <c r="E25" s="152">
        <v>171.90665999999999</v>
      </c>
      <c r="F25" s="153">
        <f t="shared" si="0"/>
        <v>100</v>
      </c>
    </row>
    <row r="26" spans="1:6" x14ac:dyDescent="0.2">
      <c r="A26" s="149"/>
      <c r="B26" s="158" t="s">
        <v>8</v>
      </c>
      <c r="C26" s="151" t="s">
        <v>90</v>
      </c>
      <c r="D26" s="152">
        <v>230.97837999999999</v>
      </c>
      <c r="E26" s="152">
        <v>196.60086000000001</v>
      </c>
      <c r="F26" s="153">
        <f t="shared" si="0"/>
        <v>85.116563723409968</v>
      </c>
    </row>
    <row r="27" spans="1:6" s="80" customFormat="1" x14ac:dyDescent="0.15">
      <c r="A27" s="141" t="s">
        <v>161</v>
      </c>
      <c r="B27" s="145" t="s">
        <v>135</v>
      </c>
      <c r="C27" s="146" t="s">
        <v>92</v>
      </c>
      <c r="D27" s="147">
        <f>D28</f>
        <v>265.20600000000002</v>
      </c>
      <c r="E27" s="147">
        <f>E28</f>
        <v>265.20600000000002</v>
      </c>
      <c r="F27" s="148">
        <f t="shared" si="0"/>
        <v>100</v>
      </c>
    </row>
    <row r="28" spans="1:6" x14ac:dyDescent="0.2">
      <c r="A28" s="155"/>
      <c r="B28" s="158" t="s">
        <v>55</v>
      </c>
      <c r="C28" s="151" t="s">
        <v>93</v>
      </c>
      <c r="D28" s="152">
        <v>265.20600000000002</v>
      </c>
      <c r="E28" s="152">
        <v>265.20600000000002</v>
      </c>
      <c r="F28" s="153">
        <f t="shared" si="0"/>
        <v>100</v>
      </c>
    </row>
    <row r="29" spans="1:6" s="80" customFormat="1" x14ac:dyDescent="0.15">
      <c r="A29" s="141" t="s">
        <v>162</v>
      </c>
      <c r="B29" s="145" t="s">
        <v>138</v>
      </c>
      <c r="C29" s="146" t="s">
        <v>94</v>
      </c>
      <c r="D29" s="147">
        <f>D30+D31</f>
        <v>4689.8872099999999</v>
      </c>
      <c r="E29" s="147">
        <f>E30+E31</f>
        <v>4689.8872099999999</v>
      </c>
      <c r="F29" s="148">
        <f t="shared" si="0"/>
        <v>100</v>
      </c>
    </row>
    <row r="30" spans="1:6" x14ac:dyDescent="0.2">
      <c r="A30" s="155"/>
      <c r="B30" s="158" t="s">
        <v>9</v>
      </c>
      <c r="C30" s="151" t="s">
        <v>95</v>
      </c>
      <c r="D30" s="152">
        <v>4674.8872099999999</v>
      </c>
      <c r="E30" s="152">
        <v>4674.8872099999999</v>
      </c>
      <c r="F30" s="153">
        <f t="shared" si="0"/>
        <v>100</v>
      </c>
    </row>
    <row r="31" spans="1:6" x14ac:dyDescent="0.2">
      <c r="A31" s="155"/>
      <c r="B31" s="158" t="s">
        <v>122</v>
      </c>
      <c r="C31" s="151" t="s">
        <v>98</v>
      </c>
      <c r="D31" s="152">
        <v>15</v>
      </c>
      <c r="E31" s="152">
        <v>15</v>
      </c>
      <c r="F31" s="153">
        <f t="shared" si="0"/>
        <v>100</v>
      </c>
    </row>
    <row r="32" spans="1:6" s="80" customFormat="1" x14ac:dyDescent="0.15">
      <c r="A32" s="141" t="s">
        <v>163</v>
      </c>
      <c r="B32" s="145" t="s">
        <v>136</v>
      </c>
      <c r="C32" s="146" t="s">
        <v>100</v>
      </c>
      <c r="D32" s="147">
        <f>D33</f>
        <v>1596</v>
      </c>
      <c r="E32" s="147">
        <f>E33</f>
        <v>1594</v>
      </c>
      <c r="F32" s="148">
        <f t="shared" si="0"/>
        <v>99.874686716791985</v>
      </c>
    </row>
    <row r="33" spans="1:6" x14ac:dyDescent="0.2">
      <c r="A33" s="149"/>
      <c r="B33" s="158" t="s">
        <v>120</v>
      </c>
      <c r="C33" s="151" t="s">
        <v>101</v>
      </c>
      <c r="D33" s="152">
        <v>1596</v>
      </c>
      <c r="E33" s="152">
        <v>1594</v>
      </c>
      <c r="F33" s="153">
        <f t="shared" si="0"/>
        <v>99.874686716791985</v>
      </c>
    </row>
    <row r="34" spans="1:6" s="80" customFormat="1" x14ac:dyDescent="0.15">
      <c r="A34" s="141" t="s">
        <v>164</v>
      </c>
      <c r="B34" s="145" t="s">
        <v>139</v>
      </c>
      <c r="C34" s="146" t="s">
        <v>105</v>
      </c>
      <c r="D34" s="147">
        <f>D35</f>
        <v>5</v>
      </c>
      <c r="E34" s="147">
        <f>E35</f>
        <v>5</v>
      </c>
      <c r="F34" s="148">
        <f t="shared" si="0"/>
        <v>100</v>
      </c>
    </row>
    <row r="35" spans="1:6" x14ac:dyDescent="0.2">
      <c r="A35" s="149"/>
      <c r="B35" s="158" t="s">
        <v>281</v>
      </c>
      <c r="C35" s="151">
        <v>1102</v>
      </c>
      <c r="D35" s="152">
        <v>5</v>
      </c>
      <c r="E35" s="152">
        <v>5</v>
      </c>
      <c r="F35" s="153">
        <f t="shared" si="0"/>
        <v>100</v>
      </c>
    </row>
    <row r="36" spans="1:6" s="80" customFormat="1" x14ac:dyDescent="0.2">
      <c r="A36" s="141"/>
      <c r="B36" s="187" t="s">
        <v>107</v>
      </c>
      <c r="C36" s="188"/>
      <c r="D36" s="159">
        <f>D7+D13+D15+D20+D24+D27+D29+D32+D34</f>
        <v>22406.713320000003</v>
      </c>
      <c r="E36" s="159">
        <f>E7+E13+E15+E20+E24+E27+E29+E32+E34</f>
        <v>21899.506839999998</v>
      </c>
      <c r="F36" s="148">
        <f t="shared" si="0"/>
        <v>97.736363772962292</v>
      </c>
    </row>
  </sheetData>
  <mergeCells count="3">
    <mergeCell ref="A3:F3"/>
    <mergeCell ref="D1:F1"/>
    <mergeCell ref="B36:C36"/>
  </mergeCells>
  <phoneticPr fontId="0" type="noConversion"/>
  <pageMargins left="0.98425196850393704" right="0.59055118110236227" top="0.59055118110236227" bottom="0.59055118110236227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C1" sqref="C1:E1"/>
    </sheetView>
  </sheetViews>
  <sheetFormatPr defaultRowHeight="11.25" x14ac:dyDescent="0.2"/>
  <cols>
    <col min="1" max="1" width="54.42578125" style="19" customWidth="1"/>
    <col min="2" max="2" width="26.85546875" style="20" customWidth="1"/>
    <col min="3" max="3" width="20.140625" style="20" customWidth="1"/>
    <col min="4" max="4" width="15.7109375" style="19" customWidth="1"/>
    <col min="5" max="5" width="12.42578125" style="19" bestFit="1" customWidth="1"/>
    <col min="6" max="16384" width="9.140625" style="21"/>
  </cols>
  <sheetData>
    <row r="1" spans="1:6" s="19" customFormat="1" ht="64.5" customHeight="1" x14ac:dyDescent="0.2">
      <c r="A1" s="24"/>
      <c r="B1" s="25"/>
      <c r="C1" s="190" t="s">
        <v>290</v>
      </c>
      <c r="D1" s="190"/>
      <c r="E1" s="190"/>
      <c r="F1" s="24"/>
    </row>
    <row r="2" spans="1:6" s="19" customFormat="1" ht="12.75" x14ac:dyDescent="0.2">
      <c r="A2" s="26"/>
      <c r="B2" s="27"/>
      <c r="C2" s="59"/>
      <c r="D2" s="59"/>
      <c r="E2" s="59"/>
      <c r="F2" s="26"/>
    </row>
    <row r="3" spans="1:6" s="19" customFormat="1" ht="12.75" x14ac:dyDescent="0.2">
      <c r="A3" s="189" t="s">
        <v>285</v>
      </c>
      <c r="B3" s="189"/>
      <c r="C3" s="189"/>
      <c r="D3" s="189"/>
      <c r="E3" s="26"/>
      <c r="F3" s="26"/>
    </row>
    <row r="4" spans="1:6" s="19" customFormat="1" ht="23.25" customHeight="1" x14ac:dyDescent="0.2">
      <c r="A4" s="189"/>
      <c r="B4" s="189"/>
      <c r="C4" s="189"/>
      <c r="D4" s="189"/>
      <c r="E4" s="26"/>
      <c r="F4" s="26"/>
    </row>
    <row r="5" spans="1:6" s="19" customFormat="1" ht="12.75" x14ac:dyDescent="0.2">
      <c r="A5" s="26"/>
      <c r="B5" s="27"/>
      <c r="C5" s="27"/>
      <c r="D5" s="26"/>
      <c r="E5" s="48" t="s">
        <v>108</v>
      </c>
      <c r="F5" s="26"/>
    </row>
    <row r="6" spans="1:6" s="18" customFormat="1" ht="24" x14ac:dyDescent="0.2">
      <c r="A6" s="43" t="s">
        <v>2</v>
      </c>
      <c r="B6" s="44" t="s">
        <v>142</v>
      </c>
      <c r="C6" s="43" t="s">
        <v>286</v>
      </c>
      <c r="D6" s="43" t="s">
        <v>287</v>
      </c>
      <c r="E6" s="51" t="s">
        <v>10</v>
      </c>
      <c r="F6" s="4"/>
    </row>
    <row r="7" spans="1:6" s="18" customFormat="1" ht="12.75" x14ac:dyDescent="0.2">
      <c r="A7" s="43">
        <v>1</v>
      </c>
      <c r="B7" s="44" t="s">
        <v>147</v>
      </c>
      <c r="C7" s="43">
        <v>3</v>
      </c>
      <c r="D7" s="43">
        <v>4</v>
      </c>
      <c r="E7" s="43">
        <v>5</v>
      </c>
      <c r="F7" s="4"/>
    </row>
    <row r="8" spans="1:6" ht="21.75" customHeight="1" x14ac:dyDescent="0.2">
      <c r="A8" s="29" t="s">
        <v>11</v>
      </c>
      <c r="B8" s="30"/>
      <c r="C8" s="45">
        <f>C9</f>
        <v>95.133630000000267</v>
      </c>
      <c r="D8" s="45">
        <f>D9</f>
        <v>-437.88046000000031</v>
      </c>
      <c r="E8" s="46"/>
      <c r="F8" s="31"/>
    </row>
    <row r="9" spans="1:6" ht="21.75" customHeight="1" x14ac:dyDescent="0.2">
      <c r="A9" s="49" t="s">
        <v>12</v>
      </c>
      <c r="B9" s="50" t="s">
        <v>13</v>
      </c>
      <c r="C9" s="45">
        <f>C10+C14</f>
        <v>95.133630000000267</v>
      </c>
      <c r="D9" s="45">
        <f>D10+D14</f>
        <v>-437.88046000000031</v>
      </c>
      <c r="E9" s="47"/>
      <c r="F9" s="82"/>
    </row>
    <row r="10" spans="1:6" ht="25.5" customHeight="1" x14ac:dyDescent="0.2">
      <c r="A10" s="29" t="s">
        <v>14</v>
      </c>
      <c r="B10" s="50" t="s">
        <v>15</v>
      </c>
      <c r="C10" s="45">
        <f>C11</f>
        <v>-22311.579689999999</v>
      </c>
      <c r="D10" s="45">
        <f>D11</f>
        <v>-22337.387299999999</v>
      </c>
      <c r="E10" s="47">
        <f>E11</f>
        <v>100.11566912947704</v>
      </c>
      <c r="F10" s="31"/>
    </row>
    <row r="11" spans="1:6" ht="22.5" customHeight="1" x14ac:dyDescent="0.2">
      <c r="A11" s="29" t="s">
        <v>16</v>
      </c>
      <c r="B11" s="50" t="s">
        <v>17</v>
      </c>
      <c r="C11" s="45">
        <f>C13</f>
        <v>-22311.579689999999</v>
      </c>
      <c r="D11" s="45">
        <f>D13</f>
        <v>-22337.387299999999</v>
      </c>
      <c r="E11" s="47">
        <f>E12</f>
        <v>100.11566912947704</v>
      </c>
      <c r="F11" s="31"/>
    </row>
    <row r="12" spans="1:6" ht="26.25" customHeight="1" x14ac:dyDescent="0.2">
      <c r="A12" s="29" t="s">
        <v>143</v>
      </c>
      <c r="B12" s="50" t="s">
        <v>144</v>
      </c>
      <c r="C12" s="45">
        <f>C13</f>
        <v>-22311.579689999999</v>
      </c>
      <c r="D12" s="45">
        <f>D13</f>
        <v>-22337.387299999999</v>
      </c>
      <c r="E12" s="47">
        <f>E13</f>
        <v>100.11566912947704</v>
      </c>
      <c r="F12" s="31"/>
    </row>
    <row r="13" spans="1:6" ht="30" customHeight="1" x14ac:dyDescent="0.2">
      <c r="A13" s="49" t="s">
        <v>18</v>
      </c>
      <c r="B13" s="50" t="s">
        <v>19</v>
      </c>
      <c r="C13" s="45">
        <f>-доходы!C56</f>
        <v>-22311.579689999999</v>
      </c>
      <c r="D13" s="45">
        <f>-доходы!D56</f>
        <v>-22337.387299999999</v>
      </c>
      <c r="E13" s="47">
        <f>D13/C13*100</f>
        <v>100.11566912947704</v>
      </c>
      <c r="F13" s="31"/>
    </row>
    <row r="14" spans="1:6" ht="20.25" customHeight="1" x14ac:dyDescent="0.2">
      <c r="A14" s="29" t="s">
        <v>20</v>
      </c>
      <c r="B14" s="50" t="s">
        <v>21</v>
      </c>
      <c r="C14" s="45">
        <f>C15</f>
        <v>22406.713319999999</v>
      </c>
      <c r="D14" s="45">
        <f>D15</f>
        <v>21899.506839999998</v>
      </c>
      <c r="E14" s="47">
        <f>E15</f>
        <v>97.736363772962306</v>
      </c>
      <c r="F14" s="31"/>
    </row>
    <row r="15" spans="1:6" ht="18.75" customHeight="1" x14ac:dyDescent="0.2">
      <c r="A15" s="29" t="s">
        <v>22</v>
      </c>
      <c r="B15" s="50" t="s">
        <v>23</v>
      </c>
      <c r="C15" s="45">
        <f>C17</f>
        <v>22406.713319999999</v>
      </c>
      <c r="D15" s="45">
        <f>D17</f>
        <v>21899.506839999998</v>
      </c>
      <c r="E15" s="47">
        <f>E16</f>
        <v>97.736363772962306</v>
      </c>
      <c r="F15" s="31"/>
    </row>
    <row r="16" spans="1:6" ht="21.75" customHeight="1" x14ac:dyDescent="0.2">
      <c r="A16" s="29" t="s">
        <v>145</v>
      </c>
      <c r="B16" s="50" t="s">
        <v>146</v>
      </c>
      <c r="C16" s="45">
        <f>C17</f>
        <v>22406.713319999999</v>
      </c>
      <c r="D16" s="45">
        <f>D17</f>
        <v>21899.506839999998</v>
      </c>
      <c r="E16" s="47">
        <f>E17</f>
        <v>97.736363772962306</v>
      </c>
      <c r="F16" s="31"/>
    </row>
    <row r="17" spans="1:6" ht="30.75" customHeight="1" x14ac:dyDescent="0.2">
      <c r="A17" s="49" t="s">
        <v>24</v>
      </c>
      <c r="B17" s="50" t="s">
        <v>25</v>
      </c>
      <c r="C17" s="45">
        <f>'расх по ведомст'!G146</f>
        <v>22406.713319999999</v>
      </c>
      <c r="D17" s="45">
        <f>'расх по ведомст'!H146</f>
        <v>21899.506839999998</v>
      </c>
      <c r="E17" s="47">
        <f>D17/C17*100</f>
        <v>97.736363772962306</v>
      </c>
      <c r="F17" s="31"/>
    </row>
    <row r="18" spans="1:6" ht="12.75" x14ac:dyDescent="0.2">
      <c r="A18" s="26"/>
      <c r="B18" s="27"/>
      <c r="C18" s="27"/>
      <c r="D18" s="26"/>
      <c r="E18" s="26"/>
      <c r="F18" s="31"/>
    </row>
    <row r="29" spans="1:6" ht="12.75" x14ac:dyDescent="0.2">
      <c r="C29" s="27"/>
      <c r="D29" s="27"/>
      <c r="E29" s="38"/>
    </row>
    <row r="30" spans="1:6" ht="12.75" x14ac:dyDescent="0.2">
      <c r="C30" s="27"/>
      <c r="D30" s="27"/>
      <c r="E30" s="38"/>
    </row>
    <row r="31" spans="1:6" ht="12.75" x14ac:dyDescent="0.2">
      <c r="C31" s="27"/>
      <c r="D31" s="27"/>
      <c r="E31" s="38"/>
    </row>
    <row r="32" spans="1:6" ht="12.75" x14ac:dyDescent="0.2">
      <c r="C32" s="27"/>
      <c r="D32" s="27"/>
      <c r="E32" s="38"/>
    </row>
    <row r="33" spans="3:5" ht="12.75" x14ac:dyDescent="0.2">
      <c r="C33" s="27"/>
      <c r="D33" s="27"/>
      <c r="E33" s="38"/>
    </row>
  </sheetData>
  <mergeCells count="2">
    <mergeCell ref="A3:D4"/>
    <mergeCell ref="C1:E1"/>
  </mergeCells>
  <phoneticPr fontId="8" type="noConversion"/>
  <pageMargins left="0.78740157480314965" right="0.59055118110236227" top="0.59055118110236227" bottom="0.59055118110236227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 по ведомст</vt:lpstr>
      <vt:lpstr>расходы РП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Nix</cp:lastModifiedBy>
  <cp:lastPrinted>2021-03-21T22:40:13Z</cp:lastPrinted>
  <dcterms:created xsi:type="dcterms:W3CDTF">1996-10-08T23:32:33Z</dcterms:created>
  <dcterms:modified xsi:type="dcterms:W3CDTF">2021-03-21T22:40:54Z</dcterms:modified>
</cp:coreProperties>
</file>