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30" windowWidth="15300" windowHeight="42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<sst xmlns="http://schemas.openxmlformats.org/spreadsheetml/2006/main" count="458" uniqueCount="316">
  <si>
    <t>Форма по ОКУД</t>
  </si>
  <si>
    <t>Итого</t>
  </si>
  <si>
    <t>»</t>
  </si>
  <si>
    <t>г.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</si>
  <si>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</si>
  <si>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</si>
  <si>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</si>
  <si>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</si>
  <si>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</si>
  <si>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</si>
  <si>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</si>
  <si>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</si>
  <si>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</si>
  <si>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</si>
  <si>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</si>
  <si>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«</t>
  </si>
  <si>
    <t>ОТЧЕТ О ФИНАНСОВЫХ РЕЗУЛЬТАТАХ ДЕЯТЕЛЬНОСТИ</t>
  </si>
  <si>
    <t>0503121</t>
  </si>
  <si>
    <t>по ОКПО</t>
  </si>
  <si>
    <t>Код</t>
  </si>
  <si>
    <t>строки</t>
  </si>
  <si>
    <t>КОСГУ</t>
  </si>
  <si>
    <t>Бюджетная</t>
  </si>
  <si>
    <t>деятельность</t>
  </si>
  <si>
    <t>Налоговые доходы</t>
  </si>
  <si>
    <t>Доходы от собственности</t>
  </si>
  <si>
    <t>в том числе:</t>
  </si>
  <si>
    <t>Доходы от операций с активами</t>
  </si>
  <si>
    <t>Прочие доходы</t>
  </si>
  <si>
    <t>Доходы будущих периодов</t>
  </si>
  <si>
    <t>010</t>
  </si>
  <si>
    <t>020</t>
  </si>
  <si>
    <t>030</t>
  </si>
  <si>
    <t>040</t>
  </si>
  <si>
    <t>050</t>
  </si>
  <si>
    <t>060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</si>
  <si>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</si>
  <si>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</si>
  <si>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</si>
  <si>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</si>
  <si>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</si>
  <si>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</si>
  <si>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</si>
  <si>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</si>
  <si>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</si>
  <si>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</si>
  <si>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440</t>
  </si>
  <si>
    <t>510</t>
  </si>
  <si>
    <t>520</t>
  </si>
  <si>
    <t>Форма 0503121 с. 4</t>
  </si>
  <si>
    <t>увеличение прочей дебиторской задолженности</t>
  </si>
  <si>
    <t>уменьшение прочей дебиторской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</si>
  <si>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</si>
  <si>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</si>
  <si>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</si>
  <si>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</si>
  <si>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</si>
  <si>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</si>
  <si>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</si>
  <si>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</si>
  <si>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</si>
  <si>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</si>
  <si>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</si>
  <si>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</si>
  <si>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530</t>
  </si>
  <si>
    <t>531</t>
  </si>
  <si>
    <t>532</t>
  </si>
  <si>
    <t>540</t>
  </si>
  <si>
    <t>541</t>
  </si>
  <si>
    <t>542</t>
  </si>
  <si>
    <t>620</t>
  </si>
  <si>
    <t>630</t>
  </si>
  <si>
    <t>640</t>
  </si>
  <si>
    <t>560</t>
  </si>
  <si>
    <t>660</t>
  </si>
  <si>
    <t>710</t>
  </si>
  <si>
    <t>810</t>
  </si>
  <si>
    <t>730</t>
  </si>
  <si>
    <t>830</t>
  </si>
  <si>
    <t>20</t>
  </si>
  <si>
    <t>Периодичность: годовая</t>
  </si>
  <si>
    <t xml:space="preserve">Наименование бюджета (публично-правового образования)  </t>
  </si>
  <si>
    <t>Средства</t>
  </si>
  <si>
    <t>во временном</t>
  </si>
  <si>
    <t>распоряжении</t>
  </si>
  <si>
    <t>Форма 0503121 с. 2</t>
  </si>
  <si>
    <r>
      <t>Расходы</t>
    </r>
    <r>
      <rPr>
        <sz val="10"/>
        <rFont val="Times New Roman"/>
        <family val="1"/>
      </rPr>
      <t xml:space="preserve">  (стр. 160+стр. 170+стр. 190+стр. 210+</t>
    </r>
  </si>
  <si>
    <t>190</t>
  </si>
  <si>
    <t>210</t>
  </si>
  <si>
    <t>230</t>
  </si>
  <si>
    <t>220</t>
  </si>
  <si>
    <t>240</t>
  </si>
  <si>
    <t>250</t>
  </si>
  <si>
    <t>Форма 0503121 с. 3</t>
  </si>
  <si>
    <t>Социальное обеспечение</t>
  </si>
  <si>
    <t>Расходы по операциям с активами</t>
  </si>
  <si>
    <t>Прочие расходы</t>
  </si>
  <si>
    <t xml:space="preserve">Чистый операционный результат </t>
  </si>
  <si>
    <t>Налог на прибыль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</si>
  <si>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</si>
  <si>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</si>
  <si>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</si>
  <si>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</si>
  <si>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</si>
  <si>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</si>
  <si>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</si>
  <si>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</si>
  <si>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</si>
  <si>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</si>
  <si>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</si>
  <si>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</si>
  <si>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260</t>
  </si>
  <si>
    <t>290</t>
  </si>
  <si>
    <t>310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</si>
  <si>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</si>
  <si>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</si>
  <si>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</si>
  <si>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</si>
  <si>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</si>
  <si>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</si>
  <si>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</si>
  <si>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</si>
  <si>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</si>
  <si>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</si>
  <si>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</si>
  <si>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</si>
  <si>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270</t>
  </si>
  <si>
    <t>420</t>
  </si>
  <si>
    <t>430</t>
  </si>
  <si>
    <t>340</t>
  </si>
  <si>
    <t>Операции с финансовыми активами и обязательствами</t>
  </si>
  <si>
    <t>Чистое поступление иных финансовых активов</t>
  </si>
  <si>
    <t>Чистое увеличение прочей дебиторской задолженности</t>
  </si>
  <si>
    <t>390</t>
  </si>
  <si>
    <t>470</t>
  </si>
  <si>
    <t>471</t>
  </si>
  <si>
    <t>472</t>
  </si>
  <si>
    <t>610</t>
  </si>
  <si>
    <t>550</t>
  </si>
  <si>
    <t>650</t>
  </si>
  <si>
    <t>Форма 0503121 с. 5</t>
  </si>
  <si>
    <t xml:space="preserve">Чистое увеличение прочей кредиторской задолженности </t>
  </si>
  <si>
    <t xml:space="preserve">Операции с нефинансовыми активами </t>
  </si>
  <si>
    <t>Операции с финансовыми активами</t>
  </si>
  <si>
    <t>Главный распорядитель, распорядитель, получатель бюджетных средств,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</si>
  <si>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</si>
  <si>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</si>
  <si>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>финансирования дефицита бюджета</t>
  </si>
  <si>
    <t>Глава по БК</t>
  </si>
  <si>
    <t>Обслуживание государственного (муниципального) долга</t>
  </si>
  <si>
    <t>Безвозмездные перечисления бюджетам</t>
  </si>
  <si>
    <t>Оплата труда и начисления на выплаты по оплате труда</t>
  </si>
  <si>
    <t>720</t>
  </si>
  <si>
    <t>820</t>
  </si>
  <si>
    <t>от 28 декабря 2010 г. № 191н</t>
  </si>
  <si>
    <t>Расходы будущих периодов</t>
  </si>
  <si>
    <t>Утв. приказом Минфина РФ</t>
  </si>
  <si>
    <t>Код по</t>
  </si>
  <si>
    <t>Чистое изменение затрат на изготовление готовой продукции,</t>
  </si>
  <si>
    <t>выполнение работ, услуг</t>
  </si>
  <si>
    <t>увеличение затрат</t>
  </si>
  <si>
    <t>уменьшение затрат</t>
  </si>
  <si>
    <t>370</t>
  </si>
  <si>
    <t>371</t>
  </si>
  <si>
    <t>372</t>
  </si>
  <si>
    <t>увеличение стоимости иных финансовых активов</t>
  </si>
  <si>
    <t>уменьшение стоимости иных финансовых активов</t>
  </si>
  <si>
    <t>Чистое поступление ценных бумаг, кроме акций</t>
  </si>
  <si>
    <t>(наименование, ОГРН, ИНН, КПП, местонахождение)</t>
  </si>
  <si>
    <t>Централизованная бухгалтерия</t>
  </si>
  <si>
    <t>(должность)</t>
  </si>
  <si>
    <t>(уполномоченное лицо)</t>
  </si>
  <si>
    <t>Исполнитель</t>
  </si>
  <si>
    <t>(телефон, e-mail)</t>
  </si>
  <si>
    <t>Форма 0503121 с. 6</t>
  </si>
  <si>
    <t>КОДЫ</t>
  </si>
  <si>
    <t xml:space="preserve"> по ОКТМО</t>
  </si>
  <si>
    <t>ИНН</t>
  </si>
  <si>
    <t>Резервы предстоящих расходов</t>
  </si>
  <si>
    <t>Доходы от оказания платных услуг (работ), компенсаций затрат</t>
  </si>
  <si>
    <t>Штрафы, пени, неустойки, возмещения ущерба</t>
  </si>
  <si>
    <t>300</t>
  </si>
  <si>
    <t>301</t>
  </si>
  <si>
    <t>302</t>
  </si>
  <si>
    <t>41Х</t>
  </si>
  <si>
    <r>
      <t>Операционный результат до налогообложения</t>
    </r>
    <r>
      <rPr>
        <sz val="10"/>
        <rFont val="Times New Roman"/>
        <family val="1"/>
      </rPr>
      <t xml:space="preserve"> (стр. 010–стр. 150)</t>
    </r>
  </si>
  <si>
    <t>42Х</t>
  </si>
  <si>
    <t>43Х</t>
  </si>
  <si>
    <t>450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</si>
  <si>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</si>
  <si>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</si>
  <si>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</si>
  <si>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х</t>
  </si>
  <si>
    <t>431</t>
  </si>
  <si>
    <t>432</t>
  </si>
  <si>
    <t>Операции с обязательствами</t>
  </si>
  <si>
    <t>(стр. 520+стр. 530+стр. 540+стр. 550+стр. 560)</t>
  </si>
  <si>
    <t>Оплата работ, услуг</t>
  </si>
  <si>
    <t>400</t>
  </si>
  <si>
    <t>410</t>
  </si>
  <si>
    <t>(в ред. от 16 мая 2019 г.)</t>
  </si>
  <si>
    <r>
      <t>Доходы</t>
    </r>
    <r>
      <rPr>
        <sz val="10"/>
        <rFont val="Times New Roman"/>
        <family val="1"/>
      </rPr>
      <t xml:space="preserve"> (стр. 020+стр. 030+стр. 040+стр. 050+стр. 060+стр. 070+</t>
    </r>
  </si>
  <si>
    <t>стр. 090+стр. 100+стр. 110)</t>
  </si>
  <si>
    <t>Безвозмездные денежные поступления текущего характера</t>
  </si>
  <si>
    <t>070</t>
  </si>
  <si>
    <t xml:space="preserve">Безвозмездные неденежные поступления в сектор государственного </t>
  </si>
  <si>
    <t>управления</t>
  </si>
  <si>
    <t>стр. 230+стр. 240+стр. 250+стр. 260+стр. 270)</t>
  </si>
  <si>
    <t>Безвозмездные перечисления текущего характера организациям</t>
  </si>
  <si>
    <t>Безвозмездные перечисления капитального характера организациям</t>
  </si>
  <si>
    <t>280</t>
  </si>
  <si>
    <t>(стр. 301–стр. 302); (стр. 310+стр. 410)</t>
  </si>
  <si>
    <t>стр. 390+стр. 400)</t>
  </si>
  <si>
    <t>(стр. 320+стр. 330+стр. 350+стр. 360+стр. 370+стр. 380+</t>
  </si>
  <si>
    <t>391</t>
  </si>
  <si>
    <t>392</t>
  </si>
  <si>
    <t>(стр. 430+стр. 440+стр. 450+стр. 460+стр. 470+стр. 480)</t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</si>
  <si>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</si>
  <si>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</si>
  <si>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</si>
  <si>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увеличение стоимости ценных бумаг, кроме акций и иных</t>
  </si>
  <si>
    <t>финансовых инструментов</t>
  </si>
  <si>
    <t>уменьшение стоимости ценных бумаг, кроме акций и иных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</si>
  <si>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</si>
  <si>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</si>
  <si>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уменьшение стоимости акций и иных финансовых инструментов</t>
  </si>
  <si>
    <t>451</t>
  </si>
  <si>
    <t>452</t>
  </si>
  <si>
    <t>Чистое предоставление заимствований</t>
  </si>
  <si>
    <t>увеличение задолженности по предоставленным заимствованиям</t>
  </si>
  <si>
    <t>уменьшение задолженности по предоставленным заимствованиям</t>
  </si>
  <si>
    <t>Чистое увеличение задолженности по внутренним привлеченным</t>
  </si>
  <si>
    <t>заимствованиям</t>
  </si>
  <si>
    <t>увеличение задолженности по внутренним привлеченным</t>
  </si>
  <si>
    <t>уменьшение задолженности по внутренним привлеченным</t>
  </si>
  <si>
    <t>Чистое увеличение задолженности по внешним привлеченным</t>
  </si>
  <si>
    <t>увеличение задолженности по внешним привлеченным</t>
  </si>
  <si>
    <t>уменьшение задолженности по внешним привлеченным</t>
  </si>
  <si>
    <t>Средства во временном</t>
  </si>
  <si>
    <t>Безвозмездные денежные поступления капитального характера</t>
  </si>
  <si>
    <t>(стр. 420–стр. 510)</t>
  </si>
  <si>
    <t>211</t>
  </si>
  <si>
    <t>заработная плата</t>
  </si>
  <si>
    <t>прочие выплаты</t>
  </si>
  <si>
    <t>212</t>
  </si>
  <si>
    <t>прочие несоциальные выплаты персоналу в натуральной форме</t>
  </si>
  <si>
    <t>214</t>
  </si>
  <si>
    <t>213</t>
  </si>
  <si>
    <t>начисления на выплаты по оплате труда</t>
  </si>
  <si>
    <t>услуги связи</t>
  </si>
  <si>
    <t>221</t>
  </si>
  <si>
    <t>прочие работы, услуги</t>
  </si>
  <si>
    <t>226</t>
  </si>
  <si>
    <t>социальные пособия и компенсации персоналу в денежной форме</t>
  </si>
  <si>
    <t>266</t>
  </si>
  <si>
    <t>амортизация основных средств и нематериальных активов</t>
  </si>
  <si>
    <t>расходование материальных запасов</t>
  </si>
  <si>
    <t>271</t>
  </si>
  <si>
    <t>272</t>
  </si>
  <si>
    <t>января</t>
  </si>
  <si>
    <t>Финансовое управление администрации м.о. "Тигильский муниципальный район"</t>
  </si>
  <si>
    <t>02286130</t>
  </si>
  <si>
    <t>8202000209</t>
  </si>
  <si>
    <t>901</t>
  </si>
  <si>
    <t>111</t>
  </si>
  <si>
    <t>112</t>
  </si>
  <si>
    <t>Налоги</t>
  </si>
  <si>
    <t>Государственная пошлина,сборы</t>
  </si>
  <si>
    <t>121</t>
  </si>
  <si>
    <t>Доходы от операционной аренды</t>
  </si>
  <si>
    <t>131</t>
  </si>
  <si>
    <t>136</t>
  </si>
  <si>
    <t>Доходыот оказания платных услуг (работ)</t>
  </si>
  <si>
    <t>Доходы бюджета от возврата дебиторской задолженности прошлых лет</t>
  </si>
  <si>
    <t>141</t>
  </si>
  <si>
    <t>Доходы от штрафныхсанкций за нарушение законодательства о закупках и нарушение условий контрактов (договоров)</t>
  </si>
  <si>
    <t>151</t>
  </si>
  <si>
    <t>Поступления текущего характера от других бюджетов бюджетной системы Российской Федерации</t>
  </si>
  <si>
    <t>225</t>
  </si>
  <si>
    <t>223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</si>
  <si>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</si>
  <si>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</si>
  <si>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</si>
  <si>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251</t>
  </si>
  <si>
    <t>262</t>
  </si>
  <si>
    <t>пособия по социальной помощи населению в денежной форме</t>
  </si>
  <si>
    <t>291</t>
  </si>
  <si>
    <t>292</t>
  </si>
  <si>
    <t>налоги, пошлины и сборы</t>
  </si>
  <si>
    <t>штрафы за нарушение законодательства о налогах и сборах,законодательства о страховых взносах</t>
  </si>
  <si>
    <t>горюче-смазочных материалов</t>
  </si>
  <si>
    <t>строительных материалов</t>
  </si>
  <si>
    <t>343</t>
  </si>
  <si>
    <t>344</t>
  </si>
  <si>
    <t>346</t>
  </si>
  <si>
    <t>443</t>
  </si>
  <si>
    <t>444</t>
  </si>
  <si>
    <t>446</t>
  </si>
  <si>
    <t>прочих оборотных запасов (материалов)</t>
  </si>
  <si>
    <t>Е.В. Токарь</t>
  </si>
  <si>
    <t>О.Н. Логинова</t>
  </si>
  <si>
    <t>ГРБС, ГАД</t>
  </si>
  <si>
    <t>227</t>
  </si>
  <si>
    <t>страхование</t>
  </si>
  <si>
    <t>Бюджет муниципального образования сельского поселения "село Ковран"</t>
  </si>
  <si>
    <t>30832402101</t>
  </si>
  <si>
    <t>349</t>
  </si>
  <si>
    <t>прочих материальных запасов однократного применения</t>
  </si>
  <si>
    <t>449</t>
  </si>
  <si>
    <t>01.01.2021</t>
  </si>
  <si>
    <t>222</t>
  </si>
  <si>
    <t>транспортные услуги</t>
  </si>
  <si>
    <t>297</t>
  </si>
  <si>
    <t>иные выплаты текущего характера организациям</t>
  </si>
  <si>
    <t>191</t>
  </si>
  <si>
    <t xml:space="preserve">Безвозмездные неденежные поступления текущего характера от организаций государственного сектора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</si>
</sst>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 indent="1"/>
    </xf>
    <xf numFmtId="0" fontId="4" fillId="0" borderId="20" xfId="0" applyNumberFormat="1" applyFont="1" applyBorder="1" applyAlignment="1">
      <alignment horizontal="left" indent="1"/>
    </xf>
    <xf numFmtId="0" fontId="4" fillId="0" borderId="21" xfId="0" applyNumberFormat="1" applyFont="1" applyBorder="1" applyAlignment="1">
      <alignment horizontal="left" indent="1"/>
    </xf>
    <xf numFmtId="0" fontId="4" fillId="0" borderId="12" xfId="0" applyNumberFormat="1" applyFont="1" applyBorder="1" applyAlignment="1">
      <alignment horizontal="left" indent="1"/>
    </xf>
    <xf numFmtId="0" fontId="4" fillId="0" borderId="22" xfId="0" applyNumberFormat="1" applyFont="1" applyBorder="1" applyAlignment="1">
      <alignment horizontal="left" indent="1"/>
    </xf>
    <xf numFmtId="0" fontId="4" fillId="0" borderId="23" xfId="0" applyNumberFormat="1" applyFont="1" applyBorder="1" applyAlignment="1">
      <alignment horizontal="left" inden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wrapText="1" indent="1"/>
    </xf>
    <xf numFmtId="0" fontId="4" fillId="0" borderId="26" xfId="0" applyNumberFormat="1" applyFont="1" applyBorder="1" applyAlignment="1">
      <alignment horizontal="left" wrapText="1" indent="1"/>
    </xf>
    <xf numFmtId="171" fontId="4" fillId="0" borderId="18" xfId="60" applyFont="1" applyBorder="1" applyAlignment="1">
      <alignment horizontal="right"/>
    </xf>
    <xf numFmtId="171" fontId="4" fillId="0" borderId="11" xfId="60" applyFont="1" applyBorder="1" applyAlignment="1">
      <alignment horizontal="right"/>
    </xf>
    <xf numFmtId="171" fontId="4" fillId="0" borderId="12" xfId="60" applyFont="1" applyBorder="1" applyAlignment="1">
      <alignment horizontal="right"/>
    </xf>
    <xf numFmtId="171" fontId="4" fillId="0" borderId="27" xfId="60" applyFont="1" applyBorder="1" applyAlignment="1">
      <alignment horizontal="right"/>
    </xf>
    <xf numFmtId="171" fontId="4" fillId="0" borderId="28" xfId="60" applyFont="1" applyBorder="1" applyAlignment="1">
      <alignment horizontal="right"/>
    </xf>
    <xf numFmtId="171" fontId="4" fillId="0" borderId="29" xfId="60" applyFont="1" applyBorder="1" applyAlignment="1">
      <alignment horizontal="right"/>
    </xf>
    <xf numFmtId="171" fontId="4" fillId="0" borderId="19" xfId="60" applyFont="1" applyBorder="1" applyAlignment="1">
      <alignment horizontal="right"/>
    </xf>
    <xf numFmtId="171" fontId="4" fillId="0" borderId="30" xfId="6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171" fontId="4" fillId="0" borderId="25" xfId="60" applyFont="1" applyBorder="1" applyAlignment="1">
      <alignment horizontal="right"/>
    </xf>
    <xf numFmtId="171" fontId="4" fillId="0" borderId="32" xfId="60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1"/>
    </xf>
    <xf numFmtId="0" fontId="4" fillId="0" borderId="19" xfId="0" applyNumberFormat="1" applyFont="1" applyBorder="1" applyAlignment="1">
      <alignment horizontal="left" indent="1"/>
    </xf>
    <xf numFmtId="0" fontId="4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right"/>
    </xf>
    <xf numFmtId="171" fontId="4" fillId="0" borderId="25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171" fontId="4" fillId="0" borderId="41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right"/>
    </xf>
    <xf numFmtId="0" fontId="4" fillId="0" borderId="4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171" fontId="4" fillId="0" borderId="41" xfId="60" applyFont="1" applyBorder="1" applyAlignment="1">
      <alignment horizontal="right"/>
    </xf>
    <xf numFmtId="171" fontId="4" fillId="0" borderId="42" xfId="60" applyFont="1" applyBorder="1" applyAlignment="1">
      <alignment horizontal="right"/>
    </xf>
    <xf numFmtId="171" fontId="4" fillId="0" borderId="44" xfId="60" applyFont="1" applyBorder="1" applyAlignment="1">
      <alignment horizontal="right"/>
    </xf>
    <xf numFmtId="171" fontId="4" fillId="0" borderId="21" xfId="60" applyFont="1" applyBorder="1" applyAlignment="1">
      <alignment horizontal="right"/>
    </xf>
    <xf numFmtId="171" fontId="4" fillId="0" borderId="16" xfId="60" applyFont="1" applyBorder="1" applyAlignment="1">
      <alignment horizontal="right"/>
    </xf>
    <xf numFmtId="171" fontId="4" fillId="0" borderId="17" xfId="60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6" fillId="0" borderId="46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171" fontId="8" fillId="0" borderId="21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indent="1"/>
    </xf>
    <xf numFmtId="171" fontId="8" fillId="0" borderId="21" xfId="60" applyFont="1" applyBorder="1" applyAlignment="1">
      <alignment horizontal="center"/>
    </xf>
    <xf numFmtId="171" fontId="8" fillId="0" borderId="16" xfId="60" applyFont="1" applyBorder="1" applyAlignment="1">
      <alignment horizontal="center"/>
    </xf>
    <xf numFmtId="171" fontId="8" fillId="0" borderId="17" xfId="60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71" fontId="8" fillId="0" borderId="18" xfId="60" applyFont="1" applyBorder="1" applyAlignment="1">
      <alignment horizontal="center"/>
    </xf>
    <xf numFmtId="171" fontId="8" fillId="0" borderId="11" xfId="60" applyFont="1" applyBorder="1" applyAlignment="1">
      <alignment horizontal="center"/>
    </xf>
    <xf numFmtId="171" fontId="8" fillId="0" borderId="12" xfId="60" applyFont="1" applyBorder="1" applyAlignment="1">
      <alignment horizontal="center"/>
    </xf>
    <xf numFmtId="171" fontId="8" fillId="0" borderId="18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71" fontId="8" fillId="0" borderId="46" xfId="60" applyFont="1" applyBorder="1" applyAlignment="1">
      <alignment horizontal="center"/>
    </xf>
    <xf numFmtId="171" fontId="8" fillId="0" borderId="40" xfId="60" applyFont="1" applyBorder="1" applyAlignment="1">
      <alignment horizontal="center"/>
    </xf>
    <xf numFmtId="171" fontId="8" fillId="0" borderId="45" xfId="60" applyFont="1" applyBorder="1" applyAlignment="1">
      <alignment horizontal="center"/>
    </xf>
    <xf numFmtId="0" fontId="6" fillId="0" borderId="40" xfId="0" applyNumberFormat="1" applyFont="1" applyBorder="1" applyAlignment="1">
      <alignment horizontal="left"/>
    </xf>
    <xf numFmtId="0" fontId="8" fillId="0" borderId="25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indent="1"/>
    </xf>
    <xf numFmtId="49" fontId="4" fillId="0" borderId="5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71" fontId="13" fillId="0" borderId="18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43" fontId="5" fillId="0" borderId="25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right"/>
    </xf>
    <xf numFmtId="171" fontId="5" fillId="0" borderId="25" xfId="60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171" fontId="5" fillId="0" borderId="25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71" fontId="4" fillId="0" borderId="25" xfId="60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171" fontId="4" fillId="0" borderId="32" xfId="60" applyFont="1" applyBorder="1" applyAlignment="1">
      <alignment horizontal="center"/>
    </xf>
    <xf numFmtId="171" fontId="49" fillId="0" borderId="42" xfId="0" applyNumberFormat="1" applyFont="1" applyBorder="1" applyAlignment="1">
      <alignment horizontal="center"/>
    </xf>
    <xf numFmtId="0" fontId="49" fillId="0" borderId="42" xfId="0" applyNumberFormat="1" applyFont="1" applyBorder="1" applyAlignment="1">
      <alignment horizontal="center"/>
    </xf>
    <xf numFmtId="171" fontId="4" fillId="0" borderId="18" xfId="60" applyFont="1" applyBorder="1" applyAlignment="1">
      <alignment horizontal="center"/>
    </xf>
    <xf numFmtId="171" fontId="4" fillId="0" borderId="11" xfId="60" applyFont="1" applyBorder="1" applyAlignment="1">
      <alignment horizontal="center"/>
    </xf>
    <xf numFmtId="171" fontId="4" fillId="0" borderId="12" xfId="6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171" fontId="4" fillId="0" borderId="46" xfId="60" applyFont="1" applyBorder="1" applyAlignment="1">
      <alignment horizontal="center"/>
    </xf>
    <xf numFmtId="171" fontId="4" fillId="0" borderId="40" xfId="60" applyFont="1" applyBorder="1" applyAlignment="1">
      <alignment horizontal="center"/>
    </xf>
    <xf numFmtId="171" fontId="4" fillId="0" borderId="50" xfId="60" applyFont="1" applyBorder="1" applyAlignment="1">
      <alignment horizontal="center"/>
    </xf>
    <xf numFmtId="171" fontId="4" fillId="0" borderId="18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2"/>
    </xf>
    <xf numFmtId="49" fontId="4" fillId="0" borderId="4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171" fontId="5" fillId="0" borderId="18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 indent="1"/>
    </xf>
    <xf numFmtId="0" fontId="4" fillId="0" borderId="53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54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/>
    </xf>
    <xf numFmtId="171" fontId="4" fillId="0" borderId="53" xfId="60" applyFont="1" applyBorder="1" applyAlignment="1">
      <alignment horizontal="right"/>
    </xf>
    <xf numFmtId="171" fontId="4" fillId="0" borderId="0" xfId="60" applyFont="1" applyBorder="1" applyAlignment="1">
      <alignment horizontal="right"/>
    </xf>
    <xf numFmtId="171" fontId="4" fillId="0" borderId="14" xfId="60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171" fontId="4" fillId="0" borderId="46" xfId="60" applyFont="1" applyBorder="1" applyAlignment="1">
      <alignment horizontal="right"/>
    </xf>
    <xf numFmtId="171" fontId="4" fillId="0" borderId="40" xfId="60" applyFont="1" applyBorder="1" applyAlignment="1">
      <alignment horizontal="right"/>
    </xf>
    <xf numFmtId="171" fontId="4" fillId="0" borderId="45" xfId="60" applyFont="1" applyBorder="1" applyAlignment="1">
      <alignment horizontal="right"/>
    </xf>
    <xf numFmtId="0" fontId="4" fillId="0" borderId="25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left" indent="1"/>
    </xf>
    <xf numFmtId="0" fontId="4" fillId="0" borderId="25" xfId="0" applyNumberFormat="1" applyFont="1" applyBorder="1" applyAlignment="1">
      <alignment horizontal="left" indent="1"/>
    </xf>
    <xf numFmtId="0" fontId="4" fillId="0" borderId="46" xfId="0" applyNumberFormat="1" applyFont="1" applyBorder="1" applyAlignment="1">
      <alignment horizontal="left" indent="1"/>
    </xf>
    <xf numFmtId="0" fontId="4" fillId="0" borderId="46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horizontal="right"/>
    </xf>
    <xf numFmtId="171" fontId="4" fillId="0" borderId="46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right"/>
    </xf>
    <xf numFmtId="171" fontId="5" fillId="0" borderId="18" xfId="60" applyFont="1" applyBorder="1" applyAlignment="1">
      <alignment horizontal="right"/>
    </xf>
    <xf numFmtId="171" fontId="5" fillId="0" borderId="11" xfId="60" applyFont="1" applyBorder="1" applyAlignment="1">
      <alignment horizontal="right"/>
    </xf>
    <xf numFmtId="171" fontId="5" fillId="0" borderId="12" xfId="60" applyFont="1" applyBorder="1" applyAlignment="1">
      <alignment horizontal="right"/>
    </xf>
    <xf numFmtId="171" fontId="5" fillId="0" borderId="21" xfId="60" applyFont="1" applyBorder="1" applyAlignment="1">
      <alignment horizontal="right"/>
    </xf>
    <xf numFmtId="171" fontId="5" fillId="0" borderId="16" xfId="60" applyFont="1" applyBorder="1" applyAlignment="1">
      <alignment horizontal="right"/>
    </xf>
    <xf numFmtId="171" fontId="5" fillId="0" borderId="17" xfId="60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left" wrapText="1" indent="1"/>
    </xf>
    <xf numFmtId="43" fontId="5" fillId="0" borderId="34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43" fontId="4" fillId="0" borderId="25" xfId="0" applyNumberFormat="1" applyFont="1" applyBorder="1" applyAlignment="1">
      <alignment horizontal="right"/>
    </xf>
    <xf numFmtId="171" fontId="4" fillId="0" borderId="27" xfId="60" applyFont="1" applyBorder="1" applyAlignment="1">
      <alignment horizontal="center"/>
    </xf>
    <xf numFmtId="171" fontId="4" fillId="0" borderId="28" xfId="60" applyFont="1" applyBorder="1" applyAlignment="1">
      <alignment horizontal="center"/>
    </xf>
    <xf numFmtId="171" fontId="4" fillId="0" borderId="29" xfId="6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171" fontId="4" fillId="0" borderId="30" xfId="60" applyFont="1" applyBorder="1" applyAlignment="1">
      <alignment horizontal="center"/>
    </xf>
    <xf numFmtId="171" fontId="4" fillId="0" borderId="53" xfId="6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14" xfId="60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71" fontId="4" fillId="0" borderId="54" xfId="60" applyFont="1" applyBorder="1" applyAlignment="1">
      <alignment horizontal="center"/>
    </xf>
    <xf numFmtId="171" fontId="4" fillId="0" borderId="21" xfId="60" applyFont="1" applyBorder="1" applyAlignment="1">
      <alignment horizontal="center"/>
    </xf>
    <xf numFmtId="171" fontId="4" fillId="0" borderId="16" xfId="60" applyFont="1" applyBorder="1" applyAlignment="1">
      <alignment horizontal="center"/>
    </xf>
    <xf numFmtId="171" fontId="4" fillId="0" borderId="26" xfId="60" applyFont="1" applyBorder="1" applyAlignment="1">
      <alignment horizontal="center"/>
    </xf>
    <xf numFmtId="0" fontId="4" fillId="0" borderId="26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/>
    </xf>
    <xf numFmtId="0" fontId="6" fillId="0" borderId="53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6" fillId="0" borderId="50" xfId="0" applyNumberFormat="1" applyFont="1" applyBorder="1" applyAlignment="1">
      <alignment horizontal="left"/>
    </xf>
    <xf numFmtId="171" fontId="4" fillId="0" borderId="34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center"/>
    </xf>
    <xf numFmtId="171" fontId="4" fillId="0" borderId="34" xfId="60" applyFont="1" applyBorder="1" applyAlignment="1">
      <alignment horizontal="right"/>
    </xf>
    <xf numFmtId="171" fontId="4" fillId="0" borderId="17" xfId="60" applyFont="1" applyBorder="1" applyAlignment="1">
      <alignment horizontal="center"/>
    </xf>
    <xf numFmtId="0" fontId="4" fillId="0" borderId="50" xfId="0" applyNumberFormat="1" applyFont="1" applyBorder="1" applyAlignment="1">
      <alignment horizontal="left" indent="1"/>
    </xf>
    <xf numFmtId="0" fontId="6" fillId="0" borderId="26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left" indent="1"/>
    </xf>
    <xf numFmtId="0" fontId="5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26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171" fontId="5" fillId="0" borderId="5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54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center"/>
    </xf>
    <xf numFmtId="171" fontId="5" fillId="0" borderId="53" xfId="60" applyFont="1" applyBorder="1" applyAlignment="1">
      <alignment horizontal="right"/>
    </xf>
    <xf numFmtId="171" fontId="5" fillId="0" borderId="0" xfId="60" applyFont="1" applyBorder="1" applyAlignment="1">
      <alignment horizontal="right"/>
    </xf>
    <xf numFmtId="171" fontId="5" fillId="0" borderId="14" xfId="60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171" fontId="4" fillId="0" borderId="38" xfId="60" applyFont="1" applyBorder="1" applyAlignment="1">
      <alignment horizontal="right"/>
    </xf>
    <xf numFmtId="0" fontId="4" fillId="0" borderId="14" xfId="0" applyNumberFormat="1" applyFont="1" applyBorder="1" applyAlignment="1">
      <alignment horizontal="left" indent="1"/>
    </xf>
    <xf numFmtId="0" fontId="4" fillId="0" borderId="36" xfId="0" applyNumberFormat="1" applyFont="1" applyBorder="1" applyAlignment="1">
      <alignment horizontal="left" indent="1"/>
    </xf>
    <xf numFmtId="0" fontId="4" fillId="0" borderId="55" xfId="0" applyNumberFormat="1" applyFont="1" applyBorder="1" applyAlignment="1">
      <alignment horizontal="left" indent="1"/>
    </xf>
    <xf numFmtId="171" fontId="4" fillId="0" borderId="38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171" fontId="4" fillId="0" borderId="35" xfId="60" applyFont="1" applyBorder="1" applyAlignment="1">
      <alignment horizontal="right"/>
    </xf>
    <xf numFmtId="171" fontId="8" fillId="0" borderId="25" xfId="60" applyFont="1" applyBorder="1" applyAlignment="1">
      <alignment horizontal="right"/>
    </xf>
    <xf numFmtId="171" fontId="8" fillId="0" borderId="25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V40"/>
  <sheetViews>
    <sheetView tabSelected="1" zoomScalePageLayoutView="0" workbookViewId="0" topLeftCell="A1">
      <selection activeCell="AZ27" sqref="AZ27:BO27"/>
    </sheetView>
  </sheetViews>
  <sheetFormatPr defaultColWidth="1.37890625" defaultRowHeight="12.75"/>
  <cols>
    <col min="1" max="36" width="1.37890625" style="1" customWidth="1"/>
    <col min="37" max="37" width="4.875" style="1" customWidth="1"/>
    <col min="38" max="16384" width="1.37890625" style="1" customWidth="1"/>
  </cols>
  <sheetData>
    <row r="1" s="17" customFormat="1" ht="11.25">
      <c r="CU1" s="18" t="s">
        <v>156</v>
      </c>
    </row>
    <row r="2" s="17" customFormat="1" ht="11.25">
      <c r="CU2" s="18" t="s">
        <v>154</v>
      </c>
    </row>
    <row r="3" s="17" customFormat="1" ht="11.25">
      <c r="CU3" s="19" t="s">
        <v>200</v>
      </c>
    </row>
    <row r="4" ht="12.75">
      <c r="CU4" s="20"/>
    </row>
    <row r="5" ht="12.75">
      <c r="CU5" s="20"/>
    </row>
    <row r="6" spans="1:99" s="7" customFormat="1" ht="15.75">
      <c r="A6" s="71" t="s">
        <v>16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</row>
    <row r="7" spans="1:99" s="7" customFormat="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90:99" ht="13.5" thickBot="1">
      <c r="CL8" s="73" t="s">
        <v>175</v>
      </c>
      <c r="CM8" s="73"/>
      <c r="CN8" s="73"/>
      <c r="CO8" s="73"/>
      <c r="CP8" s="73"/>
      <c r="CQ8" s="73"/>
      <c r="CR8" s="73"/>
      <c r="CS8" s="73"/>
      <c r="CT8" s="73"/>
      <c r="CU8" s="73"/>
    </row>
    <row r="9" spans="88:99" ht="12.75">
      <c r="CJ9" s="2" t="s">
        <v>0</v>
      </c>
      <c r="CL9" s="74" t="s">
        <v>17</v>
      </c>
      <c r="CM9" s="75"/>
      <c r="CN9" s="75"/>
      <c r="CO9" s="75"/>
      <c r="CP9" s="75"/>
      <c r="CQ9" s="75"/>
      <c r="CR9" s="75"/>
      <c r="CS9" s="75"/>
      <c r="CT9" s="75"/>
      <c r="CU9" s="76"/>
    </row>
    <row r="10" spans="1:9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N10" s="4"/>
      <c r="AO10" s="4"/>
      <c r="AP10" s="5" t="s">
        <v>5</v>
      </c>
      <c r="AQ10" s="72" t="s">
        <v>259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4"/>
      <c r="BD10" s="5" t="s">
        <v>79</v>
      </c>
      <c r="BE10" s="78">
        <v>21</v>
      </c>
      <c r="BF10" s="78"/>
      <c r="BG10" s="78"/>
      <c r="BH10" s="6" t="s">
        <v>3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CJ10" s="2" t="s">
        <v>4</v>
      </c>
      <c r="CL10" s="46" t="s">
        <v>309</v>
      </c>
      <c r="CM10" s="47"/>
      <c r="CN10" s="47"/>
      <c r="CO10" s="47"/>
      <c r="CP10" s="47"/>
      <c r="CQ10" s="47"/>
      <c r="CR10" s="47"/>
      <c r="CS10" s="47"/>
      <c r="CT10" s="47"/>
      <c r="CU10" s="77"/>
    </row>
    <row r="11" spans="1:99" ht="12.75">
      <c r="A11" s="9" t="s">
        <v>144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CJ11" s="2"/>
      <c r="CL11" s="122" t="s">
        <v>301</v>
      </c>
      <c r="CM11" s="123"/>
      <c r="CN11" s="123"/>
      <c r="CO11" s="123"/>
      <c r="CP11" s="123"/>
      <c r="CQ11" s="123"/>
      <c r="CR11" s="123"/>
      <c r="CS11" s="123"/>
      <c r="CT11" s="123"/>
      <c r="CU11" s="124"/>
    </row>
    <row r="12" spans="1:99" ht="12.75">
      <c r="A12" s="9" t="s">
        <v>145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J12" s="2" t="s">
        <v>18</v>
      </c>
      <c r="CL12" s="79" t="s">
        <v>261</v>
      </c>
      <c r="CM12" s="80"/>
      <c r="CN12" s="80"/>
      <c r="CO12" s="80"/>
      <c r="CP12" s="80"/>
      <c r="CQ12" s="80"/>
      <c r="CR12" s="80"/>
      <c r="CS12" s="80"/>
      <c r="CT12" s="80"/>
      <c r="CU12" s="81"/>
    </row>
    <row r="13" spans="1:99" ht="12.75">
      <c r="A13" s="9" t="s">
        <v>146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CJ13" s="2" t="s">
        <v>177</v>
      </c>
      <c r="CL13" s="79" t="s">
        <v>262</v>
      </c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ht="12.75">
      <c r="A14" s="9" t="s">
        <v>147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5" t="s">
        <v>260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CJ14" s="2" t="s">
        <v>148</v>
      </c>
      <c r="CL14" s="79" t="s">
        <v>263</v>
      </c>
      <c r="CM14" s="80"/>
      <c r="CN14" s="80"/>
      <c r="CO14" s="80"/>
      <c r="CP14" s="80"/>
      <c r="CQ14" s="80"/>
      <c r="CR14" s="80"/>
      <c r="CS14" s="80"/>
      <c r="CT14" s="80"/>
      <c r="CU14" s="81"/>
    </row>
    <row r="15" spans="1:100" ht="12.75">
      <c r="A15" s="9" t="s">
        <v>81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86" t="s">
        <v>304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10"/>
      <c r="CA15" s="10"/>
      <c r="CB15" s="10"/>
      <c r="CJ15" s="12" t="s">
        <v>176</v>
      </c>
      <c r="CK15" s="10"/>
      <c r="CL15" s="79" t="s">
        <v>305</v>
      </c>
      <c r="CM15" s="80"/>
      <c r="CN15" s="80"/>
      <c r="CO15" s="80"/>
      <c r="CP15" s="80"/>
      <c r="CQ15" s="80"/>
      <c r="CR15" s="80"/>
      <c r="CS15" s="80"/>
      <c r="CT15" s="80"/>
      <c r="CU15" s="81"/>
      <c r="CV15" s="10"/>
    </row>
    <row r="16" spans="1:99" ht="12.75">
      <c r="A16" s="3" t="s">
        <v>80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CL16" s="46"/>
      <c r="CM16" s="47"/>
      <c r="CN16" s="47"/>
      <c r="CO16" s="47"/>
      <c r="CP16" s="47"/>
      <c r="CQ16" s="47"/>
      <c r="CR16" s="47"/>
      <c r="CS16" s="47"/>
      <c r="CT16" s="47"/>
      <c r="CU16" s="77"/>
    </row>
    <row r="17" spans="1:99" ht="13.5" thickBot="1">
      <c r="A17" s="3" t="s">
        <v>7</v>
      </c>
      <c r="CJ17" s="2" t="s">
        <v>8</v>
      </c>
      <c r="CL17" s="83" t="s">
        <v>9</v>
      </c>
      <c r="CM17" s="84"/>
      <c r="CN17" s="84"/>
      <c r="CO17" s="84"/>
      <c r="CP17" s="84"/>
      <c r="CQ17" s="84"/>
      <c r="CR17" s="84"/>
      <c r="CS17" s="84"/>
      <c r="CT17" s="84"/>
      <c r="CU17" s="85"/>
    </row>
    <row r="19" spans="1:99" s="7" customFormat="1" ht="12.75">
      <c r="A19" s="125" t="s">
        <v>10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 t="s">
        <v>19</v>
      </c>
      <c r="AO19" s="70"/>
      <c r="AP19" s="70"/>
      <c r="AQ19" s="70"/>
      <c r="AR19" s="70"/>
      <c r="AS19" s="70"/>
      <c r="AT19" s="70" t="s">
        <v>157</v>
      </c>
      <c r="AU19" s="70"/>
      <c r="AV19" s="70"/>
      <c r="AW19" s="70"/>
      <c r="AX19" s="70"/>
      <c r="AY19" s="70"/>
      <c r="AZ19" s="70" t="s">
        <v>22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 t="s">
        <v>238</v>
      </c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 t="s">
        <v>1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</row>
    <row r="20" spans="1:99" s="7" customFormat="1" ht="12.75">
      <c r="A20" s="11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 t="s">
        <v>20</v>
      </c>
      <c r="AO20" s="82"/>
      <c r="AP20" s="82"/>
      <c r="AQ20" s="82"/>
      <c r="AR20" s="82"/>
      <c r="AS20" s="82"/>
      <c r="AT20" s="82" t="s">
        <v>21</v>
      </c>
      <c r="AU20" s="82"/>
      <c r="AV20" s="82"/>
      <c r="AW20" s="82"/>
      <c r="AX20" s="82"/>
      <c r="AY20" s="82"/>
      <c r="AZ20" s="82" t="s">
        <v>23</v>
      </c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 t="s">
        <v>84</v>
      </c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</row>
    <row r="21" spans="1:99" s="7" customFormat="1" ht="13.5" thickBot="1">
      <c r="A21" s="106">
        <v>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70">
        <v>2</v>
      </c>
      <c r="AO21" s="70"/>
      <c r="AP21" s="70"/>
      <c r="AQ21" s="70"/>
      <c r="AR21" s="70"/>
      <c r="AS21" s="70"/>
      <c r="AT21" s="70">
        <v>3</v>
      </c>
      <c r="AU21" s="70"/>
      <c r="AV21" s="70"/>
      <c r="AW21" s="70"/>
      <c r="AX21" s="70"/>
      <c r="AY21" s="70"/>
      <c r="AZ21" s="70">
        <v>4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>
        <v>5</v>
      </c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7">
        <v>6</v>
      </c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pans="1:99" ht="12.75">
      <c r="A22" s="103" t="s">
        <v>201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5"/>
      <c r="AN22" s="116" t="s">
        <v>30</v>
      </c>
      <c r="AO22" s="117"/>
      <c r="AP22" s="117"/>
      <c r="AQ22" s="117"/>
      <c r="AR22" s="117"/>
      <c r="AS22" s="118"/>
      <c r="AT22" s="120" t="s">
        <v>37</v>
      </c>
      <c r="AU22" s="117"/>
      <c r="AV22" s="117"/>
      <c r="AW22" s="117"/>
      <c r="AX22" s="117"/>
      <c r="AY22" s="118"/>
      <c r="AZ22" s="97">
        <f>AZ24+AZ28+AZ31+AZ35+AZ38+Лист2!AZ7+Лист2!AZ10+Лист2!AZ13+Лист2!AZ16</f>
        <v>24228421.439999998</v>
      </c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9"/>
      <c r="BP22" s="97">
        <f>BP24+BP28+BP31+BP35+BP38+Лист2!BP7+Лист2!BP10+Лист2!BP13+Лист2!BP16</f>
        <v>0</v>
      </c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9"/>
      <c r="CF22" s="91">
        <f>AZ22+BP22</f>
        <v>24228421.439999998</v>
      </c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12.75">
      <c r="A23" s="112" t="s">
        <v>202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79"/>
      <c r="AO23" s="80"/>
      <c r="AP23" s="80"/>
      <c r="AQ23" s="80"/>
      <c r="AR23" s="80"/>
      <c r="AS23" s="119"/>
      <c r="AT23" s="121"/>
      <c r="AU23" s="80"/>
      <c r="AV23" s="80"/>
      <c r="AW23" s="80"/>
      <c r="AX23" s="80"/>
      <c r="AY23" s="119"/>
      <c r="AZ23" s="100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2"/>
      <c r="BP23" s="100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2"/>
      <c r="CF23" s="94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6"/>
    </row>
    <row r="24" spans="1:99" ht="15" customHeight="1">
      <c r="A24" s="108" t="s">
        <v>24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10"/>
      <c r="AN24" s="46" t="s">
        <v>31</v>
      </c>
      <c r="AO24" s="47"/>
      <c r="AP24" s="47"/>
      <c r="AQ24" s="47"/>
      <c r="AR24" s="47"/>
      <c r="AS24" s="47"/>
      <c r="AT24" s="47" t="s">
        <v>38</v>
      </c>
      <c r="AU24" s="47"/>
      <c r="AV24" s="47"/>
      <c r="AW24" s="47"/>
      <c r="AX24" s="47"/>
      <c r="AY24" s="47"/>
      <c r="AZ24" s="89">
        <f>AZ26+AZ27</f>
        <v>759270.8300000001</v>
      </c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>
        <f>CF26+CF27</f>
        <v>759270.8300000001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90"/>
    </row>
    <row r="25" spans="1:99" ht="12.75">
      <c r="A25" s="43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5"/>
      <c r="AN25" s="26"/>
      <c r="AO25" s="27"/>
      <c r="AP25" s="27"/>
      <c r="AQ25" s="27"/>
      <c r="AR25" s="27"/>
      <c r="AS25" s="28"/>
      <c r="AT25" s="35"/>
      <c r="AU25" s="27"/>
      <c r="AV25" s="27"/>
      <c r="AW25" s="27"/>
      <c r="AX25" s="27"/>
      <c r="AY25" s="28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7"/>
    </row>
    <row r="26" spans="1:99" ht="12.75">
      <c r="A26" s="40" t="s">
        <v>266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2"/>
      <c r="AN26" s="29"/>
      <c r="AO26" s="30"/>
      <c r="AP26" s="30"/>
      <c r="AQ26" s="30"/>
      <c r="AR26" s="30"/>
      <c r="AS26" s="31"/>
      <c r="AT26" s="47" t="s">
        <v>264</v>
      </c>
      <c r="AU26" s="47"/>
      <c r="AV26" s="47"/>
      <c r="AW26" s="47"/>
      <c r="AX26" s="47"/>
      <c r="AY26" s="47"/>
      <c r="AZ26" s="66">
        <f>723876.4+28494.43</f>
        <v>752370.8300000001</v>
      </c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>
        <f>AZ26</f>
        <v>752370.8300000001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7"/>
    </row>
    <row r="27" spans="1:99" ht="12.75">
      <c r="A27" s="40" t="s">
        <v>267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2"/>
      <c r="AN27" s="32"/>
      <c r="AO27" s="33"/>
      <c r="AP27" s="33"/>
      <c r="AQ27" s="33"/>
      <c r="AR27" s="33"/>
      <c r="AS27" s="34"/>
      <c r="AT27" s="47" t="s">
        <v>265</v>
      </c>
      <c r="AU27" s="47"/>
      <c r="AV27" s="47"/>
      <c r="AW27" s="47"/>
      <c r="AX27" s="47"/>
      <c r="AY27" s="47"/>
      <c r="AZ27" s="66">
        <v>6900</v>
      </c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>
        <f>AZ27</f>
        <v>6900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7"/>
    </row>
    <row r="28" spans="1:99" ht="15" customHeight="1">
      <c r="A28" s="108" t="s">
        <v>25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10"/>
      <c r="AN28" s="46" t="s">
        <v>32</v>
      </c>
      <c r="AO28" s="47"/>
      <c r="AP28" s="47"/>
      <c r="AQ28" s="47"/>
      <c r="AR28" s="47"/>
      <c r="AS28" s="47"/>
      <c r="AT28" s="47" t="s">
        <v>39</v>
      </c>
      <c r="AU28" s="47"/>
      <c r="AV28" s="47"/>
      <c r="AW28" s="47"/>
      <c r="AX28" s="47"/>
      <c r="AY28" s="47"/>
      <c r="AZ28" s="66">
        <f>AZ30</f>
        <v>50732</v>
      </c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>
        <f>CF30</f>
        <v>50732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7"/>
    </row>
    <row r="29" spans="1:99" ht="12.75">
      <c r="A29" s="43" t="s">
        <v>26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/>
      <c r="AN29" s="46"/>
      <c r="AO29" s="47"/>
      <c r="AP29" s="47"/>
      <c r="AQ29" s="47"/>
      <c r="AR29" s="47"/>
      <c r="AS29" s="47"/>
      <c r="AT29" s="35"/>
      <c r="AU29" s="27"/>
      <c r="AV29" s="27"/>
      <c r="AW29" s="27"/>
      <c r="AX29" s="27"/>
      <c r="AY29" s="28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7"/>
    </row>
    <row r="30" spans="1:99" ht="12.75">
      <c r="A30" s="40" t="s">
        <v>269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AN30" s="46"/>
      <c r="AO30" s="47"/>
      <c r="AP30" s="47"/>
      <c r="AQ30" s="47"/>
      <c r="AR30" s="47"/>
      <c r="AS30" s="47"/>
      <c r="AT30" s="47" t="s">
        <v>268</v>
      </c>
      <c r="AU30" s="47"/>
      <c r="AV30" s="47"/>
      <c r="AW30" s="47"/>
      <c r="AX30" s="47"/>
      <c r="AY30" s="47"/>
      <c r="AZ30" s="66">
        <v>50732</v>
      </c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>
        <f>AZ30</f>
        <v>50732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7"/>
    </row>
    <row r="31" spans="1:99" ht="15" customHeight="1">
      <c r="A31" s="108" t="s">
        <v>179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10"/>
      <c r="AN31" s="46" t="s">
        <v>33</v>
      </c>
      <c r="AO31" s="47"/>
      <c r="AP31" s="47"/>
      <c r="AQ31" s="47"/>
      <c r="AR31" s="47"/>
      <c r="AS31" s="47"/>
      <c r="AT31" s="47" t="s">
        <v>40</v>
      </c>
      <c r="AU31" s="47"/>
      <c r="AV31" s="47"/>
      <c r="AW31" s="47"/>
      <c r="AX31" s="47"/>
      <c r="AY31" s="47"/>
      <c r="AZ31" s="66">
        <f>AZ33+AZ34</f>
        <v>8000</v>
      </c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>
        <f>CF33+CF34</f>
        <v>8000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7"/>
    </row>
    <row r="32" spans="1:99" ht="12.75">
      <c r="A32" s="43" t="s">
        <v>26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5"/>
      <c r="AN32" s="26"/>
      <c r="AO32" s="27"/>
      <c r="AP32" s="27"/>
      <c r="AQ32" s="27"/>
      <c r="AR32" s="27"/>
      <c r="AS32" s="28"/>
      <c r="AT32" s="35"/>
      <c r="AU32" s="27"/>
      <c r="AV32" s="27"/>
      <c r="AW32" s="27"/>
      <c r="AX32" s="27"/>
      <c r="AY32" s="28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7"/>
    </row>
    <row r="33" spans="1:99" ht="12.75">
      <c r="A33" s="40" t="s">
        <v>272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29"/>
      <c r="AO33" s="30"/>
      <c r="AP33" s="30"/>
      <c r="AQ33" s="30"/>
      <c r="AR33" s="30"/>
      <c r="AS33" s="31"/>
      <c r="AT33" s="47" t="s">
        <v>270</v>
      </c>
      <c r="AU33" s="47"/>
      <c r="AV33" s="47"/>
      <c r="AW33" s="47"/>
      <c r="AX33" s="47"/>
      <c r="AY33" s="47"/>
      <c r="AZ33" s="66">
        <v>8000</v>
      </c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>
        <f>AZ33</f>
        <v>8000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7"/>
    </row>
    <row r="34" spans="1:99" ht="12.75">
      <c r="A34" s="40" t="s">
        <v>273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32"/>
      <c r="AO34" s="33"/>
      <c r="AP34" s="33"/>
      <c r="AQ34" s="33"/>
      <c r="AR34" s="33"/>
      <c r="AS34" s="34"/>
      <c r="AT34" s="47" t="s">
        <v>271</v>
      </c>
      <c r="AU34" s="47"/>
      <c r="AV34" s="47"/>
      <c r="AW34" s="47"/>
      <c r="AX34" s="47"/>
      <c r="AY34" s="47"/>
      <c r="AZ34" s="66">
        <v>0</v>
      </c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>
        <f>AZ34</f>
        <v>0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7"/>
    </row>
    <row r="35" spans="1:99" ht="15" customHeight="1">
      <c r="A35" s="108" t="s">
        <v>180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46" t="s">
        <v>34</v>
      </c>
      <c r="AO35" s="47"/>
      <c r="AP35" s="47"/>
      <c r="AQ35" s="47"/>
      <c r="AR35" s="47"/>
      <c r="AS35" s="47"/>
      <c r="AT35" s="47" t="s">
        <v>41</v>
      </c>
      <c r="AU35" s="47"/>
      <c r="AV35" s="47"/>
      <c r="AW35" s="47"/>
      <c r="AX35" s="47"/>
      <c r="AY35" s="47"/>
      <c r="AZ35" s="66">
        <f>AZ36</f>
        <v>6000</v>
      </c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>
        <f>AZ35</f>
        <v>6000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7"/>
    </row>
    <row r="36" spans="1:99" ht="12.75">
      <c r="A36" s="43" t="s">
        <v>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46"/>
      <c r="AO36" s="47"/>
      <c r="AP36" s="47"/>
      <c r="AQ36" s="47"/>
      <c r="AR36" s="47"/>
      <c r="AS36" s="47"/>
      <c r="AT36" s="47" t="s">
        <v>274</v>
      </c>
      <c r="AU36" s="47"/>
      <c r="AV36" s="47"/>
      <c r="AW36" s="47"/>
      <c r="AX36" s="47"/>
      <c r="AY36" s="47"/>
      <c r="AZ36" s="66">
        <v>6000</v>
      </c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>
        <f>AZ36</f>
        <v>6000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7"/>
    </row>
    <row r="37" spans="1:99" ht="24.75" customHeight="1">
      <c r="A37" s="48" t="s">
        <v>275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 s="46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7"/>
    </row>
    <row r="38" spans="1:99" ht="15" customHeight="1">
      <c r="A38" s="108" t="s">
        <v>203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10"/>
      <c r="AN38" s="46" t="s">
        <v>35</v>
      </c>
      <c r="AO38" s="47"/>
      <c r="AP38" s="47"/>
      <c r="AQ38" s="47"/>
      <c r="AR38" s="47"/>
      <c r="AS38" s="47"/>
      <c r="AT38" s="47" t="s">
        <v>42</v>
      </c>
      <c r="AU38" s="47"/>
      <c r="AV38" s="47"/>
      <c r="AW38" s="47"/>
      <c r="AX38" s="47"/>
      <c r="AY38" s="47"/>
      <c r="AZ38" s="66">
        <f>AZ39</f>
        <v>21541878.9</v>
      </c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>
        <f>CF39</f>
        <v>21541878.9</v>
      </c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7"/>
    </row>
    <row r="39" spans="1:99" ht="12.75">
      <c r="A39" s="68" t="s">
        <v>26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60"/>
      <c r="AT39" s="64" t="s">
        <v>276</v>
      </c>
      <c r="AU39" s="59"/>
      <c r="AV39" s="59"/>
      <c r="AW39" s="59"/>
      <c r="AX39" s="59"/>
      <c r="AY39" s="60"/>
      <c r="AZ39" s="50">
        <v>21541878.9</v>
      </c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2"/>
      <c r="BP39" s="50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2"/>
      <c r="CF39" s="50">
        <f>AZ39</f>
        <v>21541878.9</v>
      </c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6"/>
    </row>
    <row r="40" spans="1:99" ht="24.75" customHeight="1" thickBot="1">
      <c r="A40" s="48" t="s">
        <v>277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61"/>
      <c r="AO40" s="62"/>
      <c r="AP40" s="62"/>
      <c r="AQ40" s="62"/>
      <c r="AR40" s="62"/>
      <c r="AS40" s="63"/>
      <c r="AT40" s="65"/>
      <c r="AU40" s="62"/>
      <c r="AV40" s="62"/>
      <c r="AW40" s="62"/>
      <c r="AX40" s="62"/>
      <c r="AY40" s="63"/>
      <c r="AZ40" s="53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5"/>
      <c r="BP40" s="53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7"/>
    </row>
  </sheetData>
  <sheetProtection/>
  <mergeCells count="122">
    <mergeCell ref="CF32:CU32"/>
    <mergeCell ref="CF33:CU33"/>
    <mergeCell ref="CF34:CU34"/>
    <mergeCell ref="AT33:AY33"/>
    <mergeCell ref="AT34:AY34"/>
    <mergeCell ref="A33:AM33"/>
    <mergeCell ref="AZ32:BO32"/>
    <mergeCell ref="AZ33:BO33"/>
    <mergeCell ref="AZ34:BO34"/>
    <mergeCell ref="BP32:CE32"/>
    <mergeCell ref="BP33:CE33"/>
    <mergeCell ref="BP34:CE34"/>
    <mergeCell ref="AZ25:BO25"/>
    <mergeCell ref="BP25:CE25"/>
    <mergeCell ref="CF25:CU25"/>
    <mergeCell ref="AZ29:BO29"/>
    <mergeCell ref="BP29:CE29"/>
    <mergeCell ref="CF29:CU29"/>
    <mergeCell ref="CF26:CU26"/>
    <mergeCell ref="CF27:CU27"/>
    <mergeCell ref="AZ30:BO30"/>
    <mergeCell ref="BP30:CE30"/>
    <mergeCell ref="CF30:CU30"/>
    <mergeCell ref="AZ27:BO27"/>
    <mergeCell ref="AZ26:BO26"/>
    <mergeCell ref="BP26:CE26"/>
    <mergeCell ref="BP27:CE27"/>
    <mergeCell ref="CF38:CU38"/>
    <mergeCell ref="CL11:CU11"/>
    <mergeCell ref="CL12:CU12"/>
    <mergeCell ref="AZ31:BO31"/>
    <mergeCell ref="AN19:AS19"/>
    <mergeCell ref="A19:AM19"/>
    <mergeCell ref="AT24:AY24"/>
    <mergeCell ref="AZ24:BO24"/>
    <mergeCell ref="BP31:CE31"/>
    <mergeCell ref="CF31:CU31"/>
    <mergeCell ref="U14:BY14"/>
    <mergeCell ref="CL13:CU13"/>
    <mergeCell ref="CL14:CU14"/>
    <mergeCell ref="AN35:AS35"/>
    <mergeCell ref="AN22:AS23"/>
    <mergeCell ref="AN24:AS24"/>
    <mergeCell ref="AT22:AY23"/>
    <mergeCell ref="AZ22:BO23"/>
    <mergeCell ref="A29:AM29"/>
    <mergeCell ref="AT27:AY27"/>
    <mergeCell ref="BP38:CE38"/>
    <mergeCell ref="BP28:CE28"/>
    <mergeCell ref="CF28:CU28"/>
    <mergeCell ref="BP35:CE35"/>
    <mergeCell ref="AN31:AS31"/>
    <mergeCell ref="AT35:AY35"/>
    <mergeCell ref="AT28:AY28"/>
    <mergeCell ref="AZ28:BO28"/>
    <mergeCell ref="AN29:AS30"/>
    <mergeCell ref="AT38:AY38"/>
    <mergeCell ref="A38:AM38"/>
    <mergeCell ref="AN38:AS38"/>
    <mergeCell ref="A20:AM20"/>
    <mergeCell ref="AN20:AS20"/>
    <mergeCell ref="A23:AM23"/>
    <mergeCell ref="A24:AM24"/>
    <mergeCell ref="A35:AM35"/>
    <mergeCell ref="A27:AM27"/>
    <mergeCell ref="A32:AM32"/>
    <mergeCell ref="A25:AM25"/>
    <mergeCell ref="AT21:AY21"/>
    <mergeCell ref="A22:AM22"/>
    <mergeCell ref="A21:AM21"/>
    <mergeCell ref="AN21:AS21"/>
    <mergeCell ref="AZ21:BO21"/>
    <mergeCell ref="AZ38:BO38"/>
    <mergeCell ref="A28:AM28"/>
    <mergeCell ref="A31:AM31"/>
    <mergeCell ref="AT31:AY31"/>
    <mergeCell ref="AN28:AS28"/>
    <mergeCell ref="BP21:CE21"/>
    <mergeCell ref="CF21:CU21"/>
    <mergeCell ref="BP24:CE24"/>
    <mergeCell ref="CF24:CU24"/>
    <mergeCell ref="CF22:CU23"/>
    <mergeCell ref="BP22:CE23"/>
    <mergeCell ref="CL15:CU15"/>
    <mergeCell ref="BP20:CE20"/>
    <mergeCell ref="CF20:CU20"/>
    <mergeCell ref="CL17:CU17"/>
    <mergeCell ref="CL16:CU16"/>
    <mergeCell ref="CF19:CU19"/>
    <mergeCell ref="BP19:CE19"/>
    <mergeCell ref="AH15:BY15"/>
    <mergeCell ref="AT20:AY20"/>
    <mergeCell ref="AZ20:BO20"/>
    <mergeCell ref="A40:AM40"/>
    <mergeCell ref="A39:AM39"/>
    <mergeCell ref="AZ19:BO19"/>
    <mergeCell ref="AT19:AY19"/>
    <mergeCell ref="A6:CU6"/>
    <mergeCell ref="AQ10:BB10"/>
    <mergeCell ref="CL8:CU8"/>
    <mergeCell ref="CL9:CU9"/>
    <mergeCell ref="CL10:CU10"/>
    <mergeCell ref="BE10:BG10"/>
    <mergeCell ref="BP39:CE40"/>
    <mergeCell ref="CF39:CU40"/>
    <mergeCell ref="AZ39:BO40"/>
    <mergeCell ref="AN39:AS40"/>
    <mergeCell ref="AT39:AY40"/>
    <mergeCell ref="CF35:CU35"/>
    <mergeCell ref="AZ35:BO35"/>
    <mergeCell ref="AZ36:BO37"/>
    <mergeCell ref="BP36:CE37"/>
    <mergeCell ref="CF36:CU37"/>
    <mergeCell ref="A30:AM30"/>
    <mergeCell ref="A26:AM26"/>
    <mergeCell ref="A34:AM34"/>
    <mergeCell ref="A36:AM36"/>
    <mergeCell ref="AN36:AS37"/>
    <mergeCell ref="AT36:AY37"/>
    <mergeCell ref="A37:AM37"/>
    <mergeCell ref="AT26:AY26"/>
    <mergeCell ref="AT30:AY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8"/>
  <sheetViews>
    <sheetView zoomScalePageLayoutView="0" workbookViewId="0" topLeftCell="A8">
      <selection activeCell="A19" sqref="A19:AM19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4" t="s">
        <v>85</v>
      </c>
    </row>
    <row r="2" ht="12.75">
      <c r="CU2" s="2"/>
    </row>
    <row r="3" spans="1:99" s="7" customFormat="1" ht="12.75">
      <c r="A3" s="125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 t="s">
        <v>19</v>
      </c>
      <c r="AO3" s="70"/>
      <c r="AP3" s="70"/>
      <c r="AQ3" s="70"/>
      <c r="AR3" s="70"/>
      <c r="AS3" s="70"/>
      <c r="AT3" s="70" t="s">
        <v>157</v>
      </c>
      <c r="AU3" s="70"/>
      <c r="AV3" s="70"/>
      <c r="AW3" s="70"/>
      <c r="AX3" s="70"/>
      <c r="AY3" s="70"/>
      <c r="AZ3" s="70" t="s">
        <v>22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 t="s">
        <v>82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 t="s">
        <v>1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</row>
    <row r="4" spans="1:99" s="7" customFormat="1" ht="12.75">
      <c r="A4" s="11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 t="s">
        <v>20</v>
      </c>
      <c r="AO4" s="82"/>
      <c r="AP4" s="82"/>
      <c r="AQ4" s="82"/>
      <c r="AR4" s="82"/>
      <c r="AS4" s="82"/>
      <c r="AT4" s="82" t="s">
        <v>21</v>
      </c>
      <c r="AU4" s="82"/>
      <c r="AV4" s="82"/>
      <c r="AW4" s="82"/>
      <c r="AX4" s="82"/>
      <c r="AY4" s="82"/>
      <c r="AZ4" s="82" t="s">
        <v>23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83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5" spans="1:99" s="7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3"/>
      <c r="AN5" s="164"/>
      <c r="AO5" s="162"/>
      <c r="AP5" s="162"/>
      <c r="AQ5" s="162"/>
      <c r="AR5" s="162"/>
      <c r="AS5" s="163"/>
      <c r="AT5" s="164"/>
      <c r="AU5" s="162"/>
      <c r="AV5" s="162"/>
      <c r="AW5" s="162"/>
      <c r="AX5" s="162"/>
      <c r="AY5" s="163"/>
      <c r="AZ5" s="164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3"/>
      <c r="BP5" s="164" t="s">
        <v>84</v>
      </c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64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s="7" customFormat="1" ht="13.5" thickBo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70">
        <v>2</v>
      </c>
      <c r="AO6" s="70"/>
      <c r="AP6" s="70"/>
      <c r="AQ6" s="70"/>
      <c r="AR6" s="70"/>
      <c r="AS6" s="70"/>
      <c r="AT6" s="70">
        <v>3</v>
      </c>
      <c r="AU6" s="70"/>
      <c r="AV6" s="70"/>
      <c r="AW6" s="70"/>
      <c r="AX6" s="70"/>
      <c r="AY6" s="70"/>
      <c r="AZ6" s="70">
        <v>4</v>
      </c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>
        <v>5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87">
        <v>6</v>
      </c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" customHeight="1">
      <c r="A7" s="148" t="s">
        <v>239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74" t="s">
        <v>204</v>
      </c>
      <c r="AO7" s="75"/>
      <c r="AP7" s="75"/>
      <c r="AQ7" s="75"/>
      <c r="AR7" s="75"/>
      <c r="AS7" s="75"/>
      <c r="AT7" s="75" t="s">
        <v>43</v>
      </c>
      <c r="AU7" s="75"/>
      <c r="AV7" s="75"/>
      <c r="AW7" s="75"/>
      <c r="AX7" s="75"/>
      <c r="AY7" s="75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3"/>
    </row>
    <row r="8" spans="1:99" ht="12.75">
      <c r="A8" s="43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154"/>
      <c r="AN8" s="46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50"/>
    </row>
    <row r="9" spans="1:99" ht="12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6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50"/>
    </row>
    <row r="10" spans="1:99" ht="15" customHeight="1">
      <c r="A10" s="148" t="s">
        <v>27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55" t="s">
        <v>36</v>
      </c>
      <c r="AO10" s="156"/>
      <c r="AP10" s="156"/>
      <c r="AQ10" s="156"/>
      <c r="AR10" s="156"/>
      <c r="AS10" s="156"/>
      <c r="AT10" s="156" t="s">
        <v>44</v>
      </c>
      <c r="AU10" s="156"/>
      <c r="AV10" s="156"/>
      <c r="AW10" s="156"/>
      <c r="AX10" s="156"/>
      <c r="AY10" s="156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3"/>
    </row>
    <row r="11" spans="1:99" ht="12.75">
      <c r="A11" s="43" t="s">
        <v>26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54"/>
      <c r="AN11" s="46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50"/>
    </row>
    <row r="12" spans="1:99" ht="12.7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6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50"/>
    </row>
    <row r="13" spans="1:99" ht="15" customHeight="1">
      <c r="A13" s="148" t="s">
        <v>28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55" t="s">
        <v>37</v>
      </c>
      <c r="AO13" s="156"/>
      <c r="AP13" s="156"/>
      <c r="AQ13" s="156"/>
      <c r="AR13" s="156"/>
      <c r="AS13" s="156"/>
      <c r="AT13" s="156" t="s">
        <v>45</v>
      </c>
      <c r="AU13" s="156"/>
      <c r="AV13" s="156"/>
      <c r="AW13" s="156"/>
      <c r="AX13" s="156"/>
      <c r="AY13" s="156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3"/>
    </row>
    <row r="14" spans="1:99" ht="12.75">
      <c r="A14" s="43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154"/>
      <c r="AN14" s="46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50"/>
    </row>
    <row r="15" spans="1:99" ht="12.7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6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50"/>
    </row>
    <row r="16" spans="1:99" ht="12.75">
      <c r="A16" s="168" t="s">
        <v>205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46" t="s">
        <v>38</v>
      </c>
      <c r="AO16" s="47"/>
      <c r="AP16" s="47"/>
      <c r="AQ16" s="47"/>
      <c r="AR16" s="47"/>
      <c r="AS16" s="47"/>
      <c r="AT16" s="47" t="s">
        <v>87</v>
      </c>
      <c r="AU16" s="47"/>
      <c r="AV16" s="47"/>
      <c r="AW16" s="47"/>
      <c r="AX16" s="47"/>
      <c r="AY16" s="47"/>
      <c r="AZ16" s="310">
        <f>AZ18</f>
        <v>1862539.71</v>
      </c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50"/>
    </row>
    <row r="17" spans="1:99" ht="12.75">
      <c r="A17" s="151" t="s">
        <v>206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4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50"/>
    </row>
    <row r="18" spans="1:99" ht="12.75">
      <c r="A18" s="43" t="s">
        <v>26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154"/>
      <c r="AN18" s="46"/>
      <c r="AO18" s="47"/>
      <c r="AP18" s="47"/>
      <c r="AQ18" s="47"/>
      <c r="AR18" s="47"/>
      <c r="AS18" s="47"/>
      <c r="AT18" s="47" t="s">
        <v>314</v>
      </c>
      <c r="AU18" s="47"/>
      <c r="AV18" s="47"/>
      <c r="AW18" s="47"/>
      <c r="AX18" s="47"/>
      <c r="AY18" s="47"/>
      <c r="AZ18" s="309">
        <v>1862539.71</v>
      </c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50"/>
    </row>
    <row r="19" spans="1:99" ht="24" customHeight="1">
      <c r="A19" s="48" t="s">
        <v>315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9"/>
      <c r="AN19" s="46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50"/>
    </row>
    <row r="20" spans="1:99" ht="12.75">
      <c r="A20" s="103" t="s">
        <v>86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46" t="s">
        <v>42</v>
      </c>
      <c r="AO20" s="47"/>
      <c r="AP20" s="47"/>
      <c r="AQ20" s="47"/>
      <c r="AR20" s="47"/>
      <c r="AS20" s="47"/>
      <c r="AT20" s="47" t="s">
        <v>6</v>
      </c>
      <c r="AU20" s="47"/>
      <c r="AV20" s="47"/>
      <c r="AW20" s="47"/>
      <c r="AX20" s="47"/>
      <c r="AY20" s="47"/>
      <c r="AZ20" s="160">
        <f>AZ22+AZ28+AZ36+AZ39+AZ42+AZ45+Лист3!AZ7+Лист3!AZ11+Лист3!AZ14</f>
        <v>19281120.32</v>
      </c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160">
        <f>AZ20</f>
        <v>19281120.32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70"/>
    </row>
    <row r="21" spans="1:99" ht="12.75">
      <c r="A21" s="72" t="s">
        <v>207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46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70"/>
    </row>
    <row r="22" spans="1:99" ht="15" customHeight="1">
      <c r="A22" s="165" t="s">
        <v>151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7"/>
      <c r="AN22" s="143" t="s">
        <v>43</v>
      </c>
      <c r="AO22" s="144"/>
      <c r="AP22" s="144"/>
      <c r="AQ22" s="144"/>
      <c r="AR22" s="144"/>
      <c r="AS22" s="144"/>
      <c r="AT22" s="47" t="s">
        <v>88</v>
      </c>
      <c r="AU22" s="47"/>
      <c r="AV22" s="47"/>
      <c r="AW22" s="47"/>
      <c r="AX22" s="47"/>
      <c r="AY22" s="47"/>
      <c r="AZ22" s="171">
        <f>AZ24+AZ25+AZ26+AZ27</f>
        <v>10254063.13</v>
      </c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174">
        <f>AZ22</f>
        <v>10254063.13</v>
      </c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70"/>
    </row>
    <row r="23" spans="1:99" ht="12.75">
      <c r="A23" s="43" t="s">
        <v>26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54"/>
      <c r="AN23" s="64"/>
      <c r="AO23" s="59"/>
      <c r="AP23" s="59"/>
      <c r="AQ23" s="59"/>
      <c r="AR23" s="59"/>
      <c r="AS23" s="60"/>
      <c r="AT23" s="59"/>
      <c r="AU23" s="59"/>
      <c r="AV23" s="59"/>
      <c r="AW23" s="59"/>
      <c r="AX23" s="59"/>
      <c r="AY23" s="60"/>
      <c r="AZ23" s="126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38"/>
      <c r="BP23" s="126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38"/>
      <c r="CF23" s="126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40" t="s">
        <v>242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2"/>
      <c r="AN24" s="121"/>
      <c r="AO24" s="80"/>
      <c r="AP24" s="80"/>
      <c r="AQ24" s="80"/>
      <c r="AR24" s="80"/>
      <c r="AS24" s="119"/>
      <c r="AT24" s="59" t="s">
        <v>241</v>
      </c>
      <c r="AU24" s="59"/>
      <c r="AV24" s="59"/>
      <c r="AW24" s="59"/>
      <c r="AX24" s="59"/>
      <c r="AY24" s="60"/>
      <c r="AZ24" s="139">
        <v>7899830.86</v>
      </c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1"/>
      <c r="BP24" s="126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38"/>
      <c r="CF24" s="142">
        <f>AZ24</f>
        <v>7899830.86</v>
      </c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8"/>
    </row>
    <row r="25" spans="1:99" ht="12.75">
      <c r="A25" s="40" t="s">
        <v>243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2"/>
      <c r="AN25" s="79"/>
      <c r="AO25" s="80"/>
      <c r="AP25" s="80"/>
      <c r="AQ25" s="80"/>
      <c r="AR25" s="80"/>
      <c r="AS25" s="119"/>
      <c r="AT25" s="64" t="s">
        <v>244</v>
      </c>
      <c r="AU25" s="59"/>
      <c r="AV25" s="59"/>
      <c r="AW25" s="59"/>
      <c r="AX25" s="59"/>
      <c r="AY25" s="60"/>
      <c r="AZ25" s="139">
        <v>0</v>
      </c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1"/>
      <c r="BP25" s="126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38"/>
      <c r="CF25" s="142">
        <f>AZ25</f>
        <v>0</v>
      </c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40" t="s">
        <v>248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2"/>
      <c r="AN26" s="79"/>
      <c r="AO26" s="80"/>
      <c r="AP26" s="80"/>
      <c r="AQ26" s="80"/>
      <c r="AR26" s="80"/>
      <c r="AS26" s="119"/>
      <c r="AT26" s="64" t="s">
        <v>247</v>
      </c>
      <c r="AU26" s="59"/>
      <c r="AV26" s="59"/>
      <c r="AW26" s="59"/>
      <c r="AX26" s="59"/>
      <c r="AY26" s="60"/>
      <c r="AZ26" s="139">
        <v>2301222.27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1"/>
      <c r="BP26" s="126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38"/>
      <c r="CF26" s="142">
        <f>AZ26</f>
        <v>2301222.27</v>
      </c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40" t="s">
        <v>245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2"/>
      <c r="AN27" s="79"/>
      <c r="AO27" s="80"/>
      <c r="AP27" s="80"/>
      <c r="AQ27" s="80"/>
      <c r="AR27" s="80"/>
      <c r="AS27" s="119"/>
      <c r="AT27" s="64" t="s">
        <v>246</v>
      </c>
      <c r="AU27" s="59"/>
      <c r="AV27" s="59"/>
      <c r="AW27" s="59"/>
      <c r="AX27" s="59"/>
      <c r="AY27" s="60"/>
      <c r="AZ27" s="145">
        <v>53010</v>
      </c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7"/>
      <c r="BP27" s="126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38"/>
      <c r="CF27" s="142">
        <f>AZ27</f>
        <v>53010</v>
      </c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ht="15" customHeight="1">
      <c r="A28" s="148" t="s">
        <v>197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46" t="s">
        <v>44</v>
      </c>
      <c r="AO28" s="47"/>
      <c r="AP28" s="47"/>
      <c r="AQ28" s="47"/>
      <c r="AR28" s="47"/>
      <c r="AS28" s="47"/>
      <c r="AT28" s="47" t="s">
        <v>90</v>
      </c>
      <c r="AU28" s="47"/>
      <c r="AV28" s="47"/>
      <c r="AW28" s="47"/>
      <c r="AX28" s="47"/>
      <c r="AY28" s="47"/>
      <c r="AZ28" s="171">
        <f>SUM(AZ30:BO35)</f>
        <v>4429176.26</v>
      </c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157">
        <f>AZ28</f>
        <v>4429176.26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9"/>
    </row>
    <row r="29" spans="1:99" ht="12.75">
      <c r="A29" s="68" t="s">
        <v>26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58"/>
      <c r="AO29" s="59"/>
      <c r="AP29" s="59"/>
      <c r="AQ29" s="59"/>
      <c r="AR29" s="59"/>
      <c r="AS29" s="60"/>
      <c r="AT29" s="64"/>
      <c r="AU29" s="59"/>
      <c r="AV29" s="59"/>
      <c r="AW29" s="59"/>
      <c r="AX29" s="59"/>
      <c r="AY29" s="60"/>
      <c r="AZ29" s="126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38"/>
      <c r="BP29" s="126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38"/>
      <c r="CF29" s="126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32" t="s">
        <v>249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79"/>
      <c r="AO30" s="80"/>
      <c r="AP30" s="80"/>
      <c r="AQ30" s="80"/>
      <c r="AR30" s="80"/>
      <c r="AS30" s="119"/>
      <c r="AT30" s="121" t="s">
        <v>250</v>
      </c>
      <c r="AU30" s="80"/>
      <c r="AV30" s="80"/>
      <c r="AW30" s="80"/>
      <c r="AX30" s="80"/>
      <c r="AY30" s="119"/>
      <c r="AZ30" s="133">
        <v>248777.04</v>
      </c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5"/>
      <c r="BP30" s="136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7"/>
      <c r="CF30" s="129">
        <f>AZ30</f>
        <v>248777.04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ht="12.75">
      <c r="A31" s="132" t="s">
        <v>311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79"/>
      <c r="AO31" s="80"/>
      <c r="AP31" s="80"/>
      <c r="AQ31" s="80"/>
      <c r="AR31" s="80"/>
      <c r="AS31" s="119"/>
      <c r="AT31" s="121" t="s">
        <v>310</v>
      </c>
      <c r="AU31" s="80"/>
      <c r="AV31" s="80"/>
      <c r="AW31" s="80"/>
      <c r="AX31" s="80"/>
      <c r="AY31" s="119"/>
      <c r="AZ31" s="133">
        <v>1436</v>
      </c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5"/>
      <c r="BP31" s="136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7"/>
      <c r="CF31" s="129">
        <f>AZ31</f>
        <v>1436</v>
      </c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  <row r="32" spans="1:99" ht="12.75">
      <c r="A32" s="132" t="s">
        <v>280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79"/>
      <c r="AO32" s="80"/>
      <c r="AP32" s="80"/>
      <c r="AQ32" s="80"/>
      <c r="AR32" s="80"/>
      <c r="AS32" s="119"/>
      <c r="AT32" s="121" t="s">
        <v>279</v>
      </c>
      <c r="AU32" s="80"/>
      <c r="AV32" s="80"/>
      <c r="AW32" s="80"/>
      <c r="AX32" s="80"/>
      <c r="AY32" s="119"/>
      <c r="AZ32" s="133">
        <v>1676992.21</v>
      </c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5"/>
      <c r="BP32" s="136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7"/>
      <c r="CF32" s="129">
        <f>AZ32</f>
        <v>1676992.21</v>
      </c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ht="12.75">
      <c r="A33" s="132" t="s">
        <v>281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79"/>
      <c r="AO33" s="80"/>
      <c r="AP33" s="80"/>
      <c r="AQ33" s="80"/>
      <c r="AR33" s="80"/>
      <c r="AS33" s="119"/>
      <c r="AT33" s="121" t="s">
        <v>278</v>
      </c>
      <c r="AU33" s="80"/>
      <c r="AV33" s="80"/>
      <c r="AW33" s="80"/>
      <c r="AX33" s="80"/>
      <c r="AY33" s="119"/>
      <c r="AZ33" s="133">
        <v>811407.61</v>
      </c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5"/>
      <c r="BP33" s="136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7"/>
      <c r="CF33" s="129">
        <f>AZ33</f>
        <v>811407.61</v>
      </c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1"/>
    </row>
    <row r="34" spans="1:99" ht="12.75">
      <c r="A34" s="132" t="s">
        <v>251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79"/>
      <c r="AO34" s="80"/>
      <c r="AP34" s="80"/>
      <c r="AQ34" s="80"/>
      <c r="AR34" s="80"/>
      <c r="AS34" s="119"/>
      <c r="AT34" s="121" t="s">
        <v>252</v>
      </c>
      <c r="AU34" s="80"/>
      <c r="AV34" s="80"/>
      <c r="AW34" s="80"/>
      <c r="AX34" s="80"/>
      <c r="AY34" s="119"/>
      <c r="AZ34" s="133">
        <v>1690563.4</v>
      </c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5"/>
      <c r="BP34" s="136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7"/>
      <c r="CF34" s="129">
        <f>AZ34</f>
        <v>1690563.4</v>
      </c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  <row r="35" spans="1:99" ht="12.75">
      <c r="A35" s="132" t="s">
        <v>303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79"/>
      <c r="AO35" s="80"/>
      <c r="AP35" s="80"/>
      <c r="AQ35" s="80"/>
      <c r="AR35" s="80"/>
      <c r="AS35" s="119"/>
      <c r="AT35" s="121" t="s">
        <v>302</v>
      </c>
      <c r="AU35" s="80"/>
      <c r="AV35" s="80"/>
      <c r="AW35" s="80"/>
      <c r="AX35" s="80"/>
      <c r="AY35" s="119"/>
      <c r="AZ35" s="133">
        <v>0</v>
      </c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5"/>
      <c r="BP35" s="136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7"/>
      <c r="CF35" s="129">
        <f>AZ35</f>
        <v>0</v>
      </c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1"/>
    </row>
    <row r="36" spans="1:99" ht="15" customHeight="1">
      <c r="A36" s="148" t="s">
        <v>149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46" t="s">
        <v>87</v>
      </c>
      <c r="AO36" s="47"/>
      <c r="AP36" s="47"/>
      <c r="AQ36" s="47"/>
      <c r="AR36" s="47"/>
      <c r="AS36" s="47"/>
      <c r="AT36" s="47" t="s">
        <v>89</v>
      </c>
      <c r="AU36" s="47"/>
      <c r="AV36" s="47"/>
      <c r="AW36" s="47"/>
      <c r="AX36" s="47"/>
      <c r="AY36" s="47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90"/>
    </row>
    <row r="37" spans="1:99" ht="12.75">
      <c r="A37" s="68" t="s">
        <v>26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46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50"/>
    </row>
    <row r="38" spans="1:99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46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50"/>
    </row>
    <row r="39" spans="1:99" ht="15" customHeight="1">
      <c r="A39" s="148" t="s">
        <v>208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46" t="s">
        <v>88</v>
      </c>
      <c r="AO39" s="47"/>
      <c r="AP39" s="47"/>
      <c r="AQ39" s="47"/>
      <c r="AR39" s="47"/>
      <c r="AS39" s="47"/>
      <c r="AT39" s="47" t="s">
        <v>91</v>
      </c>
      <c r="AU39" s="47"/>
      <c r="AV39" s="47"/>
      <c r="AW39" s="47"/>
      <c r="AX39" s="47"/>
      <c r="AY39" s="47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90"/>
    </row>
    <row r="40" spans="1:99" ht="12.75">
      <c r="A40" s="68" t="s">
        <v>26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46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90"/>
    </row>
    <row r="41" spans="1:99" ht="12.7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46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90"/>
    </row>
    <row r="42" spans="1:99" ht="15" customHeight="1">
      <c r="A42" s="148" t="s">
        <v>150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46" t="s">
        <v>89</v>
      </c>
      <c r="AO42" s="47"/>
      <c r="AP42" s="47"/>
      <c r="AQ42" s="47"/>
      <c r="AR42" s="47"/>
      <c r="AS42" s="47"/>
      <c r="AT42" s="47" t="s">
        <v>92</v>
      </c>
      <c r="AU42" s="47"/>
      <c r="AV42" s="47"/>
      <c r="AW42" s="47"/>
      <c r="AX42" s="47"/>
      <c r="AY42" s="47"/>
      <c r="AZ42" s="66">
        <f>AZ43</f>
        <v>572860.92</v>
      </c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>
        <f>AZ42</f>
        <v>572860.92</v>
      </c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7"/>
    </row>
    <row r="43" spans="1:99" ht="12.75">
      <c r="A43" s="68" t="s">
        <v>26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46"/>
      <c r="AO43" s="47"/>
      <c r="AP43" s="47"/>
      <c r="AQ43" s="47"/>
      <c r="AR43" s="47"/>
      <c r="AS43" s="47"/>
      <c r="AT43" s="47" t="s">
        <v>283</v>
      </c>
      <c r="AU43" s="47"/>
      <c r="AV43" s="47"/>
      <c r="AW43" s="47"/>
      <c r="AX43" s="47"/>
      <c r="AY43" s="47"/>
      <c r="AZ43" s="66">
        <v>572860.92</v>
      </c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>
        <f>AZ43</f>
        <v>572860.92</v>
      </c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7"/>
    </row>
    <row r="44" spans="1:99" ht="24" customHeight="1">
      <c r="A44" s="48" t="s">
        <v>282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9"/>
      <c r="AN44" s="46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7"/>
    </row>
    <row r="45" spans="1:99" ht="15" customHeight="1">
      <c r="A45" s="148" t="s">
        <v>94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46" t="s">
        <v>91</v>
      </c>
      <c r="AO45" s="47"/>
      <c r="AP45" s="47"/>
      <c r="AQ45" s="47"/>
      <c r="AR45" s="47"/>
      <c r="AS45" s="47"/>
      <c r="AT45" s="47" t="s">
        <v>111</v>
      </c>
      <c r="AU45" s="47"/>
      <c r="AV45" s="47"/>
      <c r="AW45" s="47"/>
      <c r="AX45" s="47"/>
      <c r="AY45" s="47"/>
      <c r="AZ45" s="89">
        <f>AZ47+AZ48</f>
        <v>1559904.11</v>
      </c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9">
        <f>AZ45</f>
        <v>1559904.11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90"/>
    </row>
    <row r="46" spans="1:99" ht="12.75">
      <c r="A46" s="68" t="s">
        <v>26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46"/>
      <c r="AO46" s="47"/>
      <c r="AP46" s="47"/>
      <c r="AQ46" s="47"/>
      <c r="AR46" s="47"/>
      <c r="AS46" s="47"/>
      <c r="AT46" s="35"/>
      <c r="AU46" s="27"/>
      <c r="AV46" s="27"/>
      <c r="AW46" s="27"/>
      <c r="AX46" s="27"/>
      <c r="AY46" s="28"/>
      <c r="AZ46" s="89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9">
        <f>AZ46</f>
        <v>0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90"/>
    </row>
    <row r="47" spans="1:99" ht="12" customHeight="1">
      <c r="A47" s="48" t="s">
        <v>285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9"/>
      <c r="AN47" s="143"/>
      <c r="AO47" s="144"/>
      <c r="AP47" s="144"/>
      <c r="AQ47" s="144"/>
      <c r="AR47" s="144"/>
      <c r="AS47" s="144"/>
      <c r="AT47" s="175" t="s">
        <v>284</v>
      </c>
      <c r="AU47" s="176"/>
      <c r="AV47" s="176"/>
      <c r="AW47" s="176"/>
      <c r="AX47" s="176"/>
      <c r="AY47" s="177"/>
      <c r="AZ47" s="89">
        <v>1553000</v>
      </c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9">
        <f>AZ47</f>
        <v>1553000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90"/>
    </row>
    <row r="48" spans="1:99" ht="24" customHeight="1" thickBot="1">
      <c r="A48" s="48" t="s">
        <v>253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9"/>
      <c r="AN48" s="83"/>
      <c r="AO48" s="84"/>
      <c r="AP48" s="84"/>
      <c r="AQ48" s="84"/>
      <c r="AR48" s="84"/>
      <c r="AS48" s="84"/>
      <c r="AT48" s="65" t="s">
        <v>254</v>
      </c>
      <c r="AU48" s="62"/>
      <c r="AV48" s="62"/>
      <c r="AW48" s="62"/>
      <c r="AX48" s="62"/>
      <c r="AY48" s="63"/>
      <c r="AZ48" s="89">
        <v>6904.11</v>
      </c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9">
        <f>AZ48</f>
        <v>6904.11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90"/>
    </row>
  </sheetData>
  <sheetProtection/>
  <mergeCells count="228">
    <mergeCell ref="A31:AM31"/>
    <mergeCell ref="AN31:AS31"/>
    <mergeCell ref="AT31:AY31"/>
    <mergeCell ref="AZ31:BO31"/>
    <mergeCell ref="BP31:CE31"/>
    <mergeCell ref="CF31:CU31"/>
    <mergeCell ref="A35:AM35"/>
    <mergeCell ref="AN35:AS35"/>
    <mergeCell ref="AT35:AY35"/>
    <mergeCell ref="AZ35:BO35"/>
    <mergeCell ref="BP35:CE35"/>
    <mergeCell ref="CF35:CU35"/>
    <mergeCell ref="CF48:CU48"/>
    <mergeCell ref="CF33:CU33"/>
    <mergeCell ref="AT48:AY48"/>
    <mergeCell ref="A47:AM47"/>
    <mergeCell ref="AT47:AY47"/>
    <mergeCell ref="AZ46:BO46"/>
    <mergeCell ref="AZ47:BO47"/>
    <mergeCell ref="AZ48:BO48"/>
    <mergeCell ref="BP46:CE46"/>
    <mergeCell ref="BP47:CE47"/>
    <mergeCell ref="BP48:CE48"/>
    <mergeCell ref="BP4:CE4"/>
    <mergeCell ref="A28:AM28"/>
    <mergeCell ref="AZ28:BO28"/>
    <mergeCell ref="A29:AM29"/>
    <mergeCell ref="A34:AM34"/>
    <mergeCell ref="BP7:CE7"/>
    <mergeCell ref="BP28:CE28"/>
    <mergeCell ref="AN28:AS28"/>
    <mergeCell ref="AT28:AY28"/>
    <mergeCell ref="A32:AM32"/>
    <mergeCell ref="BP22:CE22"/>
    <mergeCell ref="AT7:AY7"/>
    <mergeCell ref="AZ7:BO7"/>
    <mergeCell ref="CF3:CU3"/>
    <mergeCell ref="AZ3:BO3"/>
    <mergeCell ref="BP3:CE3"/>
    <mergeCell ref="CF7:CU7"/>
    <mergeCell ref="AT22:AY22"/>
    <mergeCell ref="CF22:CU22"/>
    <mergeCell ref="CF20:CU21"/>
    <mergeCell ref="BP20:CE21"/>
    <mergeCell ref="AZ22:BO22"/>
    <mergeCell ref="AT3:AY3"/>
    <mergeCell ref="CF4:CU4"/>
    <mergeCell ref="AT4:AY4"/>
    <mergeCell ref="AZ4:BO4"/>
    <mergeCell ref="BP5:CE5"/>
    <mergeCell ref="AZ6:BO6"/>
    <mergeCell ref="CF5:CU5"/>
    <mergeCell ref="CF6:CU6"/>
    <mergeCell ref="BP6:CE6"/>
    <mergeCell ref="AT5:AY5"/>
    <mergeCell ref="AZ5:BO5"/>
    <mergeCell ref="AN3:AS3"/>
    <mergeCell ref="A3:AM3"/>
    <mergeCell ref="A23:AM23"/>
    <mergeCell ref="A4:AM4"/>
    <mergeCell ref="AN4:AS4"/>
    <mergeCell ref="AN20:AS21"/>
    <mergeCell ref="A5:AM5"/>
    <mergeCell ref="AN5:AS5"/>
    <mergeCell ref="A20:AM20"/>
    <mergeCell ref="A22:AM22"/>
    <mergeCell ref="AN18:AS19"/>
    <mergeCell ref="A16:AM16"/>
    <mergeCell ref="A38:AM38"/>
    <mergeCell ref="AN36:AS36"/>
    <mergeCell ref="AT36:AY36"/>
    <mergeCell ref="A6:AM6"/>
    <mergeCell ref="AN6:AS6"/>
    <mergeCell ref="AN22:AS22"/>
    <mergeCell ref="A36:AM36"/>
    <mergeCell ref="AT6:AY6"/>
    <mergeCell ref="AT20:AY21"/>
    <mergeCell ref="A18:AM18"/>
    <mergeCell ref="AZ20:BO21"/>
    <mergeCell ref="A37:AM37"/>
    <mergeCell ref="A27:AM27"/>
    <mergeCell ref="A7:AM7"/>
    <mergeCell ref="AN7:AS7"/>
    <mergeCell ref="A21:AM21"/>
    <mergeCell ref="AN32:AS32"/>
    <mergeCell ref="AT32:AY32"/>
    <mergeCell ref="AT37:AY38"/>
    <mergeCell ref="AZ10:BO10"/>
    <mergeCell ref="CF28:CU28"/>
    <mergeCell ref="CF36:CU36"/>
    <mergeCell ref="AZ36:BO36"/>
    <mergeCell ref="BP36:CE36"/>
    <mergeCell ref="CF37:CU38"/>
    <mergeCell ref="BP29:CE29"/>
    <mergeCell ref="BP34:CE34"/>
    <mergeCell ref="AZ32:BO32"/>
    <mergeCell ref="BP32:CE32"/>
    <mergeCell ref="CF32:CU32"/>
    <mergeCell ref="BP37:CE38"/>
    <mergeCell ref="AN27:AS27"/>
    <mergeCell ref="AN23:AS23"/>
    <mergeCell ref="AT23:AY23"/>
    <mergeCell ref="AZ37:BO38"/>
    <mergeCell ref="AN33:AS33"/>
    <mergeCell ref="AT33:AY33"/>
    <mergeCell ref="AZ33:BO33"/>
    <mergeCell ref="BP33:CE33"/>
    <mergeCell ref="AZ24:BO24"/>
    <mergeCell ref="BP8:CE9"/>
    <mergeCell ref="CF8:CU9"/>
    <mergeCell ref="A9:AM9"/>
    <mergeCell ref="A39:AM39"/>
    <mergeCell ref="AN39:AS39"/>
    <mergeCell ref="A8:AM8"/>
    <mergeCell ref="AN8:AS9"/>
    <mergeCell ref="AT8:AY9"/>
    <mergeCell ref="AZ8:BO9"/>
    <mergeCell ref="AN37:AS38"/>
    <mergeCell ref="CF39:CU39"/>
    <mergeCell ref="AZ39:BO39"/>
    <mergeCell ref="BP39:CE39"/>
    <mergeCell ref="A40:AM40"/>
    <mergeCell ref="BP40:CE41"/>
    <mergeCell ref="AT39:AY39"/>
    <mergeCell ref="CF40:CU41"/>
    <mergeCell ref="A41:AM41"/>
    <mergeCell ref="AZ40:BO41"/>
    <mergeCell ref="AN40:AS41"/>
    <mergeCell ref="AT40:AY41"/>
    <mergeCell ref="A42:AM42"/>
    <mergeCell ref="AN42:AS42"/>
    <mergeCell ref="A10:AM10"/>
    <mergeCell ref="AN10:AS10"/>
    <mergeCell ref="AT10:AY10"/>
    <mergeCell ref="A13:AM13"/>
    <mergeCell ref="AN13:AS13"/>
    <mergeCell ref="AT13:AY13"/>
    <mergeCell ref="AT18:AY19"/>
    <mergeCell ref="BP10:CE10"/>
    <mergeCell ref="CF10:CU10"/>
    <mergeCell ref="A11:AM11"/>
    <mergeCell ref="AN11:AS12"/>
    <mergeCell ref="AT11:AY12"/>
    <mergeCell ref="AZ11:BO12"/>
    <mergeCell ref="BP11:CE12"/>
    <mergeCell ref="CF11:CU12"/>
    <mergeCell ref="A12:AM12"/>
    <mergeCell ref="AZ13:BO13"/>
    <mergeCell ref="BP13:CE13"/>
    <mergeCell ref="CF13:CU13"/>
    <mergeCell ref="A14:AM14"/>
    <mergeCell ref="AN14:AS15"/>
    <mergeCell ref="AT14:AY15"/>
    <mergeCell ref="AZ14:BO15"/>
    <mergeCell ref="BP14:CE15"/>
    <mergeCell ref="CF14:CU15"/>
    <mergeCell ref="A15:AM15"/>
    <mergeCell ref="AZ18:BO19"/>
    <mergeCell ref="BP18:CE19"/>
    <mergeCell ref="CF18:CU19"/>
    <mergeCell ref="A19:AM19"/>
    <mergeCell ref="A17:AM17"/>
    <mergeCell ref="AN16:AS17"/>
    <mergeCell ref="AT16:AY17"/>
    <mergeCell ref="AZ16:BO17"/>
    <mergeCell ref="BP16:CE17"/>
    <mergeCell ref="CF16:CU17"/>
    <mergeCell ref="AT42:AY42"/>
    <mergeCell ref="AZ42:BO42"/>
    <mergeCell ref="BP42:CE42"/>
    <mergeCell ref="CF42:CU42"/>
    <mergeCell ref="CF27:CU27"/>
    <mergeCell ref="A24:AM24"/>
    <mergeCell ref="AN24:AS24"/>
    <mergeCell ref="AT24:AY24"/>
    <mergeCell ref="BP24:CE24"/>
    <mergeCell ref="CF24:CU24"/>
    <mergeCell ref="AN43:AS44"/>
    <mergeCell ref="AT43:AY44"/>
    <mergeCell ref="AZ43:BO44"/>
    <mergeCell ref="BP43:CE44"/>
    <mergeCell ref="CF43:CU44"/>
    <mergeCell ref="A44:AM44"/>
    <mergeCell ref="A43:AM43"/>
    <mergeCell ref="A45:AM45"/>
    <mergeCell ref="AN45:AS45"/>
    <mergeCell ref="AT45:AY45"/>
    <mergeCell ref="AZ45:BO45"/>
    <mergeCell ref="BP45:CE45"/>
    <mergeCell ref="CF45:CU45"/>
    <mergeCell ref="A46:AM46"/>
    <mergeCell ref="AN46:AS48"/>
    <mergeCell ref="A48:AM48"/>
    <mergeCell ref="CF46:CU46"/>
    <mergeCell ref="CF47:CU47"/>
    <mergeCell ref="AZ23:BO23"/>
    <mergeCell ref="BP23:CE23"/>
    <mergeCell ref="CF23:CU23"/>
    <mergeCell ref="AZ27:BO27"/>
    <mergeCell ref="BP27:CE27"/>
    <mergeCell ref="BP25:CE25"/>
    <mergeCell ref="CF25:CU25"/>
    <mergeCell ref="A26:AM26"/>
    <mergeCell ref="AN26:AS26"/>
    <mergeCell ref="AT26:AY26"/>
    <mergeCell ref="AZ26:BO26"/>
    <mergeCell ref="BP26:CE26"/>
    <mergeCell ref="CF26:CU26"/>
    <mergeCell ref="AT29:AY29"/>
    <mergeCell ref="AT34:AY34"/>
    <mergeCell ref="AZ29:BO29"/>
    <mergeCell ref="AZ34:BO34"/>
    <mergeCell ref="A25:AM25"/>
    <mergeCell ref="AN25:AS25"/>
    <mergeCell ref="AT25:AY25"/>
    <mergeCell ref="AZ25:BO25"/>
    <mergeCell ref="AT27:AY27"/>
    <mergeCell ref="A33:AM33"/>
    <mergeCell ref="CF29:CU29"/>
    <mergeCell ref="CF34:CU34"/>
    <mergeCell ref="A30:AM30"/>
    <mergeCell ref="AN30:AS30"/>
    <mergeCell ref="AT30:AY30"/>
    <mergeCell ref="AZ30:BO30"/>
    <mergeCell ref="BP30:CE30"/>
    <mergeCell ref="CF30:CU30"/>
    <mergeCell ref="AN29:AS29"/>
    <mergeCell ref="AN34:AS34"/>
  </mergeCells>
  <printOptions/>
  <pageMargins left="0.3937007874015748" right="0.3937007874015748" top="0.3937007874015748" bottom="0" header="0.2755905511811024" footer="0.275590551181102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0">
      <selection activeCell="BP33" sqref="BP33:CE33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4" t="s">
        <v>93</v>
      </c>
    </row>
    <row r="2" ht="6" customHeight="1">
      <c r="CU2" s="2"/>
    </row>
    <row r="3" spans="1:99" s="7" customFormat="1" ht="12.75">
      <c r="A3" s="125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 t="s">
        <v>19</v>
      </c>
      <c r="AO3" s="70"/>
      <c r="AP3" s="70"/>
      <c r="AQ3" s="70"/>
      <c r="AR3" s="70"/>
      <c r="AS3" s="70"/>
      <c r="AT3" s="70" t="s">
        <v>157</v>
      </c>
      <c r="AU3" s="70"/>
      <c r="AV3" s="70"/>
      <c r="AW3" s="70"/>
      <c r="AX3" s="70"/>
      <c r="AY3" s="70"/>
      <c r="AZ3" s="70" t="s">
        <v>22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 t="s">
        <v>82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 t="s">
        <v>1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</row>
    <row r="4" spans="1:99" s="7" customFormat="1" ht="12.75">
      <c r="A4" s="11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 t="s">
        <v>20</v>
      </c>
      <c r="AO4" s="82"/>
      <c r="AP4" s="82"/>
      <c r="AQ4" s="82"/>
      <c r="AR4" s="82"/>
      <c r="AS4" s="82"/>
      <c r="AT4" s="82" t="s">
        <v>21</v>
      </c>
      <c r="AU4" s="82"/>
      <c r="AV4" s="82"/>
      <c r="AW4" s="82"/>
      <c r="AX4" s="82"/>
      <c r="AY4" s="82"/>
      <c r="AZ4" s="82" t="s">
        <v>23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83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5" spans="1:99" s="7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3"/>
      <c r="AN5" s="164"/>
      <c r="AO5" s="162"/>
      <c r="AP5" s="162"/>
      <c r="AQ5" s="162"/>
      <c r="AR5" s="162"/>
      <c r="AS5" s="163"/>
      <c r="AT5" s="164"/>
      <c r="AU5" s="162"/>
      <c r="AV5" s="162"/>
      <c r="AW5" s="162"/>
      <c r="AX5" s="162"/>
      <c r="AY5" s="163"/>
      <c r="AZ5" s="164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3"/>
      <c r="BP5" s="164" t="s">
        <v>84</v>
      </c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64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s="7" customFormat="1" ht="13.5" thickBo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70">
        <v>2</v>
      </c>
      <c r="AO6" s="70"/>
      <c r="AP6" s="70"/>
      <c r="AQ6" s="70"/>
      <c r="AR6" s="70"/>
      <c r="AS6" s="70"/>
      <c r="AT6" s="70">
        <v>3</v>
      </c>
      <c r="AU6" s="70"/>
      <c r="AV6" s="70"/>
      <c r="AW6" s="70"/>
      <c r="AX6" s="70"/>
      <c r="AY6" s="70"/>
      <c r="AZ6" s="70">
        <v>4</v>
      </c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>
        <v>5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87">
        <v>6</v>
      </c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" customHeight="1">
      <c r="A7" s="151" t="s">
        <v>95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74" t="s">
        <v>92</v>
      </c>
      <c r="AO7" s="75"/>
      <c r="AP7" s="75"/>
      <c r="AQ7" s="75"/>
      <c r="AR7" s="75"/>
      <c r="AS7" s="75"/>
      <c r="AT7" s="75" t="s">
        <v>126</v>
      </c>
      <c r="AU7" s="75"/>
      <c r="AV7" s="75"/>
      <c r="AW7" s="75"/>
      <c r="AX7" s="75"/>
      <c r="AY7" s="75"/>
      <c r="AZ7" s="242">
        <f>AZ9+AZ10</f>
        <v>2402143</v>
      </c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242">
        <f>AZ7</f>
        <v>2402143</v>
      </c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4"/>
    </row>
    <row r="8" spans="1:99" ht="12.75">
      <c r="A8" s="43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154"/>
      <c r="AN8" s="58"/>
      <c r="AO8" s="59"/>
      <c r="AP8" s="59"/>
      <c r="AQ8" s="59"/>
      <c r="AR8" s="59"/>
      <c r="AS8" s="60"/>
      <c r="AT8" s="64"/>
      <c r="AU8" s="59"/>
      <c r="AV8" s="59"/>
      <c r="AW8" s="59"/>
      <c r="AX8" s="59"/>
      <c r="AY8" s="60"/>
      <c r="AZ8" s="186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87"/>
      <c r="BP8" s="186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87"/>
      <c r="CF8" s="188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2.75">
      <c r="A9" s="40" t="s">
        <v>255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79"/>
      <c r="AO9" s="80"/>
      <c r="AP9" s="80"/>
      <c r="AQ9" s="80"/>
      <c r="AR9" s="80"/>
      <c r="AS9" s="119"/>
      <c r="AT9" s="121" t="s">
        <v>257</v>
      </c>
      <c r="AU9" s="80"/>
      <c r="AV9" s="80"/>
      <c r="AW9" s="80"/>
      <c r="AX9" s="80"/>
      <c r="AY9" s="119"/>
      <c r="AZ9" s="183">
        <v>2276354</v>
      </c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5"/>
      <c r="BP9" s="186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87"/>
      <c r="CF9" s="191">
        <f>AZ9</f>
        <v>2276354</v>
      </c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90"/>
    </row>
    <row r="10" spans="1:99" ht="12.75">
      <c r="A10" s="40" t="s">
        <v>256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122"/>
      <c r="AO10" s="123"/>
      <c r="AP10" s="123"/>
      <c r="AQ10" s="123"/>
      <c r="AR10" s="123"/>
      <c r="AS10" s="199"/>
      <c r="AT10" s="121" t="s">
        <v>258</v>
      </c>
      <c r="AU10" s="80"/>
      <c r="AV10" s="80"/>
      <c r="AW10" s="80"/>
      <c r="AX10" s="80"/>
      <c r="AY10" s="119"/>
      <c r="AZ10" s="183">
        <v>125789</v>
      </c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5"/>
      <c r="BP10" s="186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87"/>
      <c r="CF10" s="192">
        <v>340063.68</v>
      </c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4"/>
    </row>
    <row r="11" spans="1:99" ht="15" customHeight="1">
      <c r="A11" s="151" t="s">
        <v>209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46" t="s">
        <v>111</v>
      </c>
      <c r="AO11" s="47"/>
      <c r="AP11" s="47"/>
      <c r="AQ11" s="47"/>
      <c r="AR11" s="47"/>
      <c r="AS11" s="47"/>
      <c r="AT11" s="47" t="s">
        <v>210</v>
      </c>
      <c r="AU11" s="47"/>
      <c r="AV11" s="47"/>
      <c r="AW11" s="47"/>
      <c r="AX11" s="47"/>
      <c r="AY11" s="47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90"/>
    </row>
    <row r="12" spans="1:99" ht="12.75">
      <c r="A12" s="43" t="s">
        <v>26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154"/>
      <c r="AN12" s="58"/>
      <c r="AO12" s="59"/>
      <c r="AP12" s="59"/>
      <c r="AQ12" s="59"/>
      <c r="AR12" s="59"/>
      <c r="AS12" s="60"/>
      <c r="AT12" s="64"/>
      <c r="AU12" s="59"/>
      <c r="AV12" s="59"/>
      <c r="AW12" s="59"/>
      <c r="AX12" s="59"/>
      <c r="AY12" s="60"/>
      <c r="AZ12" s="201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202"/>
      <c r="BP12" s="201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202"/>
      <c r="CF12" s="201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7"/>
    </row>
    <row r="13" spans="1:99" ht="12.7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79"/>
      <c r="AO13" s="80"/>
      <c r="AP13" s="80"/>
      <c r="AQ13" s="80"/>
      <c r="AR13" s="80"/>
      <c r="AS13" s="119"/>
      <c r="AT13" s="121"/>
      <c r="AU13" s="80"/>
      <c r="AV13" s="80"/>
      <c r="AW13" s="80"/>
      <c r="AX13" s="80"/>
      <c r="AY13" s="119"/>
      <c r="AZ13" s="94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203"/>
      <c r="BP13" s="94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203"/>
      <c r="CF13" s="94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</row>
    <row r="14" spans="1:99" ht="15" customHeight="1">
      <c r="A14" s="151" t="s">
        <v>96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46" t="s">
        <v>126</v>
      </c>
      <c r="AO14" s="47"/>
      <c r="AP14" s="47"/>
      <c r="AQ14" s="47"/>
      <c r="AR14" s="47"/>
      <c r="AS14" s="47"/>
      <c r="AT14" s="47" t="s">
        <v>112</v>
      </c>
      <c r="AU14" s="47"/>
      <c r="AV14" s="47"/>
      <c r="AW14" s="47"/>
      <c r="AX14" s="47"/>
      <c r="AY14" s="47"/>
      <c r="AZ14" s="66">
        <f>AZ16+AZ17+AZ18</f>
        <v>62972.9</v>
      </c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>
        <f>AZ14</f>
        <v>62972.9</v>
      </c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7"/>
    </row>
    <row r="15" spans="1:99" ht="12.75">
      <c r="A15" s="43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154"/>
      <c r="AN15" s="58"/>
      <c r="AO15" s="59"/>
      <c r="AP15" s="59"/>
      <c r="AQ15" s="59"/>
      <c r="AR15" s="59"/>
      <c r="AS15" s="60"/>
      <c r="AT15" s="64"/>
      <c r="AU15" s="59"/>
      <c r="AV15" s="59"/>
      <c r="AW15" s="59"/>
      <c r="AX15" s="59"/>
      <c r="AY15" s="60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7"/>
    </row>
    <row r="16" spans="1:99" ht="12.75">
      <c r="A16" s="40" t="s">
        <v>288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79"/>
      <c r="AO16" s="80"/>
      <c r="AP16" s="80"/>
      <c r="AQ16" s="80"/>
      <c r="AR16" s="80"/>
      <c r="AS16" s="80"/>
      <c r="AT16" s="121" t="s">
        <v>286</v>
      </c>
      <c r="AU16" s="80"/>
      <c r="AV16" s="80"/>
      <c r="AW16" s="80"/>
      <c r="AX16" s="80"/>
      <c r="AY16" s="119"/>
      <c r="AZ16" s="66">
        <v>11688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>
        <f>AZ16</f>
        <v>11688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7"/>
    </row>
    <row r="17" spans="1:99" ht="23.25" customHeight="1">
      <c r="A17" s="241" t="s">
        <v>289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79"/>
      <c r="AO17" s="80"/>
      <c r="AP17" s="80"/>
      <c r="AQ17" s="80"/>
      <c r="AR17" s="80"/>
      <c r="AS17" s="80"/>
      <c r="AT17" s="121" t="s">
        <v>287</v>
      </c>
      <c r="AU17" s="80"/>
      <c r="AV17" s="80"/>
      <c r="AW17" s="80"/>
      <c r="AX17" s="80"/>
      <c r="AY17" s="119"/>
      <c r="AZ17" s="66">
        <v>1284.9</v>
      </c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>
        <f>AZ17</f>
        <v>1284.9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7"/>
    </row>
    <row r="18" spans="1:99" ht="23.25" customHeight="1">
      <c r="A18" s="241" t="s">
        <v>313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79"/>
      <c r="AO18" s="80"/>
      <c r="AP18" s="80"/>
      <c r="AQ18" s="80"/>
      <c r="AR18" s="80"/>
      <c r="AS18" s="80"/>
      <c r="AT18" s="121" t="s">
        <v>312</v>
      </c>
      <c r="AU18" s="80"/>
      <c r="AV18" s="80"/>
      <c r="AW18" s="80"/>
      <c r="AX18" s="80"/>
      <c r="AY18" s="119"/>
      <c r="AZ18" s="66">
        <v>50000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>
        <f>AZ18</f>
        <v>50000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7"/>
    </row>
    <row r="19" spans="1:99" ht="12.75">
      <c r="A19" s="240" t="s">
        <v>97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58" t="s">
        <v>181</v>
      </c>
      <c r="AO19" s="59"/>
      <c r="AP19" s="59"/>
      <c r="AQ19" s="59"/>
      <c r="AR19" s="59"/>
      <c r="AS19" s="60"/>
      <c r="AT19" s="64"/>
      <c r="AU19" s="59"/>
      <c r="AV19" s="59"/>
      <c r="AW19" s="59"/>
      <c r="AX19" s="59"/>
      <c r="AY19" s="60"/>
      <c r="AZ19" s="234">
        <f>AZ23+Лист4!AZ23</f>
        <v>4947301.12</v>
      </c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6"/>
      <c r="BP19" s="311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202"/>
      <c r="CF19" s="195">
        <f>AZ19</f>
        <v>4947301.12</v>
      </c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7"/>
    </row>
    <row r="20" spans="1:99" ht="12.75">
      <c r="A20" s="72" t="s">
        <v>211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9"/>
      <c r="AO20" s="80"/>
      <c r="AP20" s="80"/>
      <c r="AQ20" s="80"/>
      <c r="AR20" s="80"/>
      <c r="AS20" s="119"/>
      <c r="AT20" s="121"/>
      <c r="AU20" s="80"/>
      <c r="AV20" s="80"/>
      <c r="AW20" s="80"/>
      <c r="AX20" s="80"/>
      <c r="AY20" s="119"/>
      <c r="AZ20" s="237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9"/>
      <c r="BP20" s="94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203"/>
      <c r="CF20" s="94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6"/>
    </row>
    <row r="21" spans="1:99" ht="15" customHeight="1">
      <c r="A21" s="108" t="s">
        <v>185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3"/>
      <c r="AN21" s="46" t="s">
        <v>182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60">
        <f>Лист1!AZ22-Лист2!AZ20</f>
        <v>4947301.119999997</v>
      </c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246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246">
        <f>AZ21</f>
        <v>4947301.119999997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90"/>
    </row>
    <row r="22" spans="1:99" ht="15" customHeight="1">
      <c r="A22" s="151" t="s">
        <v>98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43" t="s">
        <v>183</v>
      </c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45"/>
    </row>
    <row r="23" spans="1:99" ht="12.75">
      <c r="A23" s="103" t="s">
        <v>142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58" t="s">
        <v>113</v>
      </c>
      <c r="AO23" s="59"/>
      <c r="AP23" s="59"/>
      <c r="AQ23" s="59"/>
      <c r="AR23" s="59"/>
      <c r="AS23" s="60"/>
      <c r="AT23" s="64"/>
      <c r="AU23" s="59"/>
      <c r="AV23" s="59"/>
      <c r="AW23" s="59"/>
      <c r="AX23" s="59"/>
      <c r="AY23" s="60"/>
      <c r="AZ23" s="50">
        <f>AZ26+AZ30+AZ34+AZ38+Лист4!AZ13+Лист4!AZ17+Лист4!AZ22</f>
        <v>4495131.43</v>
      </c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2"/>
      <c r="BP23" s="201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202"/>
      <c r="CF23" s="195">
        <f>AZ23</f>
        <v>4495131.43</v>
      </c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7"/>
    </row>
    <row r="24" spans="1:99" ht="12.75">
      <c r="A24" s="225" t="s">
        <v>213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13"/>
      <c r="AO24" s="176"/>
      <c r="AP24" s="176"/>
      <c r="AQ24" s="176"/>
      <c r="AR24" s="176"/>
      <c r="AS24" s="177"/>
      <c r="AT24" s="175"/>
      <c r="AU24" s="176"/>
      <c r="AV24" s="176"/>
      <c r="AW24" s="176"/>
      <c r="AX24" s="176"/>
      <c r="AY24" s="177"/>
      <c r="AZ24" s="215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7"/>
      <c r="BP24" s="210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4"/>
      <c r="CF24" s="210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2"/>
    </row>
    <row r="25" spans="1:99" ht="12.75">
      <c r="A25" s="72" t="s">
        <v>212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9"/>
      <c r="AO25" s="80"/>
      <c r="AP25" s="80"/>
      <c r="AQ25" s="80"/>
      <c r="AR25" s="80"/>
      <c r="AS25" s="119"/>
      <c r="AT25" s="121"/>
      <c r="AU25" s="80"/>
      <c r="AV25" s="80"/>
      <c r="AW25" s="80"/>
      <c r="AX25" s="80"/>
      <c r="AY25" s="119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/>
      <c r="BP25" s="94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203"/>
      <c r="CF25" s="94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6"/>
    </row>
    <row r="26" spans="1:99" ht="15" customHeight="1">
      <c r="A26" s="148" t="s">
        <v>99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46" t="s">
        <v>114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66">
        <f>AZ27-AZ29</f>
        <v>4485388</v>
      </c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9">
        <f>AZ26</f>
        <v>4485388</v>
      </c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90"/>
    </row>
    <row r="27" spans="1:99" ht="12.75">
      <c r="A27" s="68" t="s">
        <v>26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58" t="s">
        <v>115</v>
      </c>
      <c r="AO27" s="59"/>
      <c r="AP27" s="59"/>
      <c r="AQ27" s="59"/>
      <c r="AR27" s="59"/>
      <c r="AS27" s="60"/>
      <c r="AT27" s="64" t="s">
        <v>113</v>
      </c>
      <c r="AU27" s="59"/>
      <c r="AV27" s="59"/>
      <c r="AW27" s="59"/>
      <c r="AX27" s="59"/>
      <c r="AY27" s="60"/>
      <c r="AZ27" s="50">
        <v>13523484</v>
      </c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2"/>
      <c r="BP27" s="201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202"/>
      <c r="CF27" s="195">
        <f>AZ27</f>
        <v>13523484</v>
      </c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7"/>
    </row>
    <row r="28" spans="1:99" ht="12.75">
      <c r="A28" s="207" t="s">
        <v>100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79"/>
      <c r="AO28" s="80"/>
      <c r="AP28" s="80"/>
      <c r="AQ28" s="80"/>
      <c r="AR28" s="80"/>
      <c r="AS28" s="119"/>
      <c r="AT28" s="121"/>
      <c r="AU28" s="80"/>
      <c r="AV28" s="80"/>
      <c r="AW28" s="80"/>
      <c r="AX28" s="80"/>
      <c r="AY28" s="119"/>
      <c r="AZ28" s="100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2"/>
      <c r="BP28" s="94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203"/>
      <c r="CF28" s="94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6"/>
    </row>
    <row r="29" spans="1:99" ht="15" customHeight="1">
      <c r="A29" s="226" t="s">
        <v>101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8"/>
      <c r="AN29" s="122" t="s">
        <v>116</v>
      </c>
      <c r="AO29" s="123"/>
      <c r="AP29" s="123"/>
      <c r="AQ29" s="123"/>
      <c r="AR29" s="123"/>
      <c r="AS29" s="199"/>
      <c r="AT29" s="218" t="s">
        <v>184</v>
      </c>
      <c r="AU29" s="123"/>
      <c r="AV29" s="123"/>
      <c r="AW29" s="123"/>
      <c r="AX29" s="123"/>
      <c r="AY29" s="199"/>
      <c r="AZ29" s="219">
        <v>9038096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1"/>
      <c r="BP29" s="229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1"/>
      <c r="CF29" s="232">
        <f>AZ29</f>
        <v>9038096</v>
      </c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3"/>
    </row>
    <row r="30" spans="1:99" ht="15" customHeight="1">
      <c r="A30" s="148" t="s">
        <v>102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213" t="s">
        <v>117</v>
      </c>
      <c r="AO30" s="176"/>
      <c r="AP30" s="176"/>
      <c r="AQ30" s="176"/>
      <c r="AR30" s="176"/>
      <c r="AS30" s="177"/>
      <c r="AT30" s="175"/>
      <c r="AU30" s="176"/>
      <c r="AV30" s="176"/>
      <c r="AW30" s="176"/>
      <c r="AX30" s="176"/>
      <c r="AY30" s="177"/>
      <c r="AZ30" s="210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4"/>
      <c r="BP30" s="210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4"/>
      <c r="CF30" s="210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2"/>
    </row>
    <row r="31" spans="1:99" ht="12.75">
      <c r="A31" s="68" t="s"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58" t="s">
        <v>118</v>
      </c>
      <c r="AO31" s="59"/>
      <c r="AP31" s="59"/>
      <c r="AQ31" s="59"/>
      <c r="AR31" s="59"/>
      <c r="AS31" s="60"/>
      <c r="AT31" s="64" t="s">
        <v>114</v>
      </c>
      <c r="AU31" s="59"/>
      <c r="AV31" s="59"/>
      <c r="AW31" s="59"/>
      <c r="AX31" s="59"/>
      <c r="AY31" s="60"/>
      <c r="AZ31" s="201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202"/>
      <c r="BP31" s="201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202"/>
      <c r="CF31" s="201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7"/>
    </row>
    <row r="32" spans="1:99" ht="12.75">
      <c r="A32" s="132" t="s">
        <v>103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79"/>
      <c r="AO32" s="80"/>
      <c r="AP32" s="80"/>
      <c r="AQ32" s="80"/>
      <c r="AR32" s="80"/>
      <c r="AS32" s="119"/>
      <c r="AT32" s="121"/>
      <c r="AU32" s="80"/>
      <c r="AV32" s="80"/>
      <c r="AW32" s="80"/>
      <c r="AX32" s="80"/>
      <c r="AY32" s="119"/>
      <c r="AZ32" s="94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203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203"/>
      <c r="CF32" s="94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6"/>
    </row>
    <row r="33" spans="1:99" ht="15" customHeight="1">
      <c r="A33" s="209" t="s">
        <v>104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58" t="s">
        <v>119</v>
      </c>
      <c r="AO33" s="59"/>
      <c r="AP33" s="59"/>
      <c r="AQ33" s="59"/>
      <c r="AR33" s="59"/>
      <c r="AS33" s="60"/>
      <c r="AT33" s="64" t="s">
        <v>186</v>
      </c>
      <c r="AU33" s="59"/>
      <c r="AV33" s="59"/>
      <c r="AW33" s="59"/>
      <c r="AX33" s="59"/>
      <c r="AY33" s="60"/>
      <c r="AZ33" s="201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202"/>
      <c r="BP33" s="201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202"/>
      <c r="CF33" s="201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7"/>
    </row>
    <row r="34" spans="1:99" ht="15" customHeight="1">
      <c r="A34" s="208" t="s">
        <v>105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58" t="s">
        <v>120</v>
      </c>
      <c r="AO34" s="59"/>
      <c r="AP34" s="59"/>
      <c r="AQ34" s="59"/>
      <c r="AR34" s="59"/>
      <c r="AS34" s="60"/>
      <c r="AT34" s="64"/>
      <c r="AU34" s="59"/>
      <c r="AV34" s="59"/>
      <c r="AW34" s="59"/>
      <c r="AX34" s="59"/>
      <c r="AY34" s="60"/>
      <c r="AZ34" s="201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202"/>
      <c r="BP34" s="201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202"/>
      <c r="CF34" s="201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7"/>
    </row>
    <row r="35" spans="1:99" ht="12.75">
      <c r="A35" s="68" t="s">
        <v>26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58" t="s">
        <v>121</v>
      </c>
      <c r="AO35" s="59"/>
      <c r="AP35" s="59"/>
      <c r="AQ35" s="59"/>
      <c r="AR35" s="59"/>
      <c r="AS35" s="60"/>
      <c r="AT35" s="64" t="s">
        <v>117</v>
      </c>
      <c r="AU35" s="59"/>
      <c r="AV35" s="59"/>
      <c r="AW35" s="59"/>
      <c r="AX35" s="59"/>
      <c r="AY35" s="60"/>
      <c r="AZ35" s="201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202"/>
      <c r="BP35" s="201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202"/>
      <c r="CF35" s="201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7"/>
    </row>
    <row r="36" spans="1:99" ht="12.75">
      <c r="A36" s="132" t="s">
        <v>106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79"/>
      <c r="AO36" s="80"/>
      <c r="AP36" s="80"/>
      <c r="AQ36" s="80"/>
      <c r="AR36" s="80"/>
      <c r="AS36" s="119"/>
      <c r="AT36" s="121"/>
      <c r="AU36" s="80"/>
      <c r="AV36" s="80"/>
      <c r="AW36" s="80"/>
      <c r="AX36" s="80"/>
      <c r="AY36" s="119"/>
      <c r="AZ36" s="94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203"/>
      <c r="BP36" s="94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203"/>
      <c r="CF36" s="94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6"/>
    </row>
    <row r="37" spans="1:99" ht="15" customHeight="1">
      <c r="A37" s="207" t="s">
        <v>107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58" t="s">
        <v>122</v>
      </c>
      <c r="AO37" s="59"/>
      <c r="AP37" s="59"/>
      <c r="AQ37" s="59"/>
      <c r="AR37" s="59"/>
      <c r="AS37" s="60"/>
      <c r="AT37" s="64" t="s">
        <v>187</v>
      </c>
      <c r="AU37" s="59"/>
      <c r="AV37" s="59"/>
      <c r="AW37" s="59"/>
      <c r="AX37" s="59"/>
      <c r="AY37" s="60"/>
      <c r="AZ37" s="201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202"/>
      <c r="BP37" s="201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202"/>
      <c r="CF37" s="201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7"/>
    </row>
    <row r="38" spans="1:99" ht="15" customHeight="1">
      <c r="A38" s="148" t="s">
        <v>108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58" t="s">
        <v>123</v>
      </c>
      <c r="AO38" s="59"/>
      <c r="AP38" s="59"/>
      <c r="AQ38" s="59"/>
      <c r="AR38" s="59"/>
      <c r="AS38" s="60"/>
      <c r="AT38" s="64"/>
      <c r="AU38" s="59"/>
      <c r="AV38" s="59"/>
      <c r="AW38" s="59"/>
      <c r="AX38" s="59"/>
      <c r="AY38" s="60"/>
      <c r="AZ38" s="204">
        <f>AZ39-Лист4!AZ7</f>
        <v>9743.429999999993</v>
      </c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6"/>
      <c r="BP38" s="201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202"/>
      <c r="CF38" s="195">
        <f>AZ38</f>
        <v>9743.429999999993</v>
      </c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7"/>
    </row>
    <row r="39" spans="1:99" ht="12.75">
      <c r="A39" s="68" t="s">
        <v>26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58" t="s">
        <v>124</v>
      </c>
      <c r="AO39" s="59"/>
      <c r="AP39" s="59"/>
      <c r="AQ39" s="59"/>
      <c r="AR39" s="59"/>
      <c r="AS39" s="60"/>
      <c r="AT39" s="64" t="s">
        <v>129</v>
      </c>
      <c r="AU39" s="59"/>
      <c r="AV39" s="59"/>
      <c r="AW39" s="59"/>
      <c r="AX39" s="59"/>
      <c r="AY39" s="60"/>
      <c r="AZ39" s="50">
        <f>AZ42+AZ43+AZ45+AZ44</f>
        <v>99532.43</v>
      </c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2"/>
      <c r="BP39" s="201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202"/>
      <c r="CF39" s="195">
        <f>AZ39</f>
        <v>99532.43</v>
      </c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7"/>
    </row>
    <row r="40" spans="1:99" ht="12.75">
      <c r="A40" s="132" t="s">
        <v>109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79"/>
      <c r="AO40" s="80"/>
      <c r="AP40" s="80"/>
      <c r="AQ40" s="80"/>
      <c r="AR40" s="80"/>
      <c r="AS40" s="119"/>
      <c r="AT40" s="121"/>
      <c r="AU40" s="80"/>
      <c r="AV40" s="80"/>
      <c r="AW40" s="80"/>
      <c r="AX40" s="80"/>
      <c r="AY40" s="119"/>
      <c r="AZ40" s="100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2"/>
      <c r="BP40" s="94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203"/>
      <c r="CF40" s="94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6"/>
    </row>
    <row r="41" spans="1:99" ht="12.75">
      <c r="A41" s="198" t="s">
        <v>26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26"/>
      <c r="AO41" s="27"/>
      <c r="AP41" s="27"/>
      <c r="AQ41" s="27"/>
      <c r="AR41" s="27"/>
      <c r="AS41" s="28"/>
      <c r="AT41" s="35"/>
      <c r="AU41" s="27"/>
      <c r="AV41" s="27"/>
      <c r="AW41" s="27"/>
      <c r="AX41" s="27"/>
      <c r="AY41" s="28"/>
      <c r="AZ41" s="36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8"/>
      <c r="BP41" s="36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8"/>
      <c r="CF41" s="36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9"/>
    </row>
    <row r="42" spans="1:99" ht="12.75">
      <c r="A42" s="200" t="s">
        <v>290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13"/>
      <c r="AO42" s="176"/>
      <c r="AP42" s="176"/>
      <c r="AQ42" s="176"/>
      <c r="AR42" s="176"/>
      <c r="AS42" s="177"/>
      <c r="AT42" s="175" t="s">
        <v>292</v>
      </c>
      <c r="AU42" s="176"/>
      <c r="AV42" s="176"/>
      <c r="AW42" s="176"/>
      <c r="AX42" s="176"/>
      <c r="AY42" s="177"/>
      <c r="AZ42" s="254">
        <v>0</v>
      </c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6"/>
      <c r="BP42" s="257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58"/>
      <c r="CF42" s="254">
        <f>AZ42</f>
        <v>0</v>
      </c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9"/>
    </row>
    <row r="43" spans="1:99" ht="12.75">
      <c r="A43" s="200" t="s">
        <v>291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46"/>
      <c r="AO43" s="47"/>
      <c r="AP43" s="47"/>
      <c r="AQ43" s="47"/>
      <c r="AR43" s="47"/>
      <c r="AS43" s="47"/>
      <c r="AT43" s="47" t="s">
        <v>293</v>
      </c>
      <c r="AU43" s="47"/>
      <c r="AV43" s="47"/>
      <c r="AW43" s="47"/>
      <c r="AX43" s="47"/>
      <c r="AY43" s="47"/>
      <c r="AZ43" s="178">
        <v>0</v>
      </c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8">
        <f>AZ43</f>
        <v>0</v>
      </c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80"/>
    </row>
    <row r="44" spans="1:99" ht="12.75">
      <c r="A44" s="200" t="s">
        <v>298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46"/>
      <c r="AO44" s="47"/>
      <c r="AP44" s="47"/>
      <c r="AQ44" s="47"/>
      <c r="AR44" s="47"/>
      <c r="AS44" s="47"/>
      <c r="AT44" s="47" t="s">
        <v>294</v>
      </c>
      <c r="AU44" s="47"/>
      <c r="AV44" s="47"/>
      <c r="AW44" s="47"/>
      <c r="AX44" s="47"/>
      <c r="AY44" s="47"/>
      <c r="AZ44" s="178">
        <v>99532.43</v>
      </c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8">
        <f>AZ44</f>
        <v>99532.43</v>
      </c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80"/>
    </row>
    <row r="45" spans="1:99" ht="13.5" thickBot="1">
      <c r="A45" s="200" t="s">
        <v>307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61"/>
      <c r="AO45" s="62"/>
      <c r="AP45" s="62"/>
      <c r="AQ45" s="62"/>
      <c r="AR45" s="62"/>
      <c r="AS45" s="63"/>
      <c r="AT45" s="65" t="s">
        <v>306</v>
      </c>
      <c r="AU45" s="62"/>
      <c r="AV45" s="62"/>
      <c r="AW45" s="62"/>
      <c r="AX45" s="62"/>
      <c r="AY45" s="63"/>
      <c r="AZ45" s="247">
        <v>0</v>
      </c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9"/>
      <c r="BP45" s="250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2"/>
      <c r="CF45" s="247">
        <f>AZ45</f>
        <v>0</v>
      </c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53"/>
    </row>
    <row r="46" spans="54:63" ht="12.75">
      <c r="BB46" s="181">
        <f>Лист4!AZ27-Лист3!AZ19</f>
        <v>-4509420.659999999</v>
      </c>
      <c r="BC46" s="182"/>
      <c r="BD46" s="182"/>
      <c r="BE46" s="182"/>
      <c r="BF46" s="182"/>
      <c r="BG46" s="182"/>
      <c r="BH46" s="182"/>
      <c r="BI46" s="182"/>
      <c r="BJ46" s="182"/>
      <c r="BK46" s="182"/>
    </row>
  </sheetData>
  <sheetProtection/>
  <mergeCells count="213">
    <mergeCell ref="AN15:AS15"/>
    <mergeCell ref="AT15:AY15"/>
    <mergeCell ref="AT18:AY18"/>
    <mergeCell ref="AZ18:BO18"/>
    <mergeCell ref="BP18:CE18"/>
    <mergeCell ref="CF18:CU18"/>
    <mergeCell ref="A43:AM43"/>
    <mergeCell ref="AN43:AS43"/>
    <mergeCell ref="AT43:AY43"/>
    <mergeCell ref="AZ43:BO43"/>
    <mergeCell ref="BP43:CE43"/>
    <mergeCell ref="CF43:CU43"/>
    <mergeCell ref="A42:AM42"/>
    <mergeCell ref="AN42:AS42"/>
    <mergeCell ref="AT42:AY42"/>
    <mergeCell ref="AZ42:BO42"/>
    <mergeCell ref="BP42:CE42"/>
    <mergeCell ref="CF42:CU42"/>
    <mergeCell ref="AT17:AY17"/>
    <mergeCell ref="AZ15:BO15"/>
    <mergeCell ref="AZ16:BO16"/>
    <mergeCell ref="AZ17:BO17"/>
    <mergeCell ref="BP15:CE15"/>
    <mergeCell ref="BP16:CE16"/>
    <mergeCell ref="BP17:CE17"/>
    <mergeCell ref="CF5:CU5"/>
    <mergeCell ref="AZ5:BO5"/>
    <mergeCell ref="BP5:CE5"/>
    <mergeCell ref="A6:AM6"/>
    <mergeCell ref="AT5:AY5"/>
    <mergeCell ref="A22:AM22"/>
    <mergeCell ref="AT7:AY7"/>
    <mergeCell ref="AN14:AS14"/>
    <mergeCell ref="AT14:AY14"/>
    <mergeCell ref="A12:AM12"/>
    <mergeCell ref="CF14:CU14"/>
    <mergeCell ref="BP12:CE13"/>
    <mergeCell ref="CF12:CU13"/>
    <mergeCell ref="AZ14:BO14"/>
    <mergeCell ref="AN17:AS17"/>
    <mergeCell ref="AN16:AS16"/>
    <mergeCell ref="AT16:AY16"/>
    <mergeCell ref="CF15:CU15"/>
    <mergeCell ref="CF16:CU16"/>
    <mergeCell ref="CF17:CU17"/>
    <mergeCell ref="CF22:CU22"/>
    <mergeCell ref="AZ21:BO21"/>
    <mergeCell ref="BP21:CE21"/>
    <mergeCell ref="CF21:CU21"/>
    <mergeCell ref="AZ22:BO22"/>
    <mergeCell ref="AN22:AS22"/>
    <mergeCell ref="AT22:AY22"/>
    <mergeCell ref="AT21:AY21"/>
    <mergeCell ref="A7:AM7"/>
    <mergeCell ref="AN7:AS7"/>
    <mergeCell ref="CF7:CU7"/>
    <mergeCell ref="A17:AM17"/>
    <mergeCell ref="BP7:CE7"/>
    <mergeCell ref="AZ7:BO7"/>
    <mergeCell ref="AZ12:BO13"/>
    <mergeCell ref="A11:AM11"/>
    <mergeCell ref="AN12:AS13"/>
    <mergeCell ref="A16:AM16"/>
    <mergeCell ref="AN8:AS9"/>
    <mergeCell ref="A8:AM8"/>
    <mergeCell ref="AN11:AS11"/>
    <mergeCell ref="A19:AM19"/>
    <mergeCell ref="A15:AM15"/>
    <mergeCell ref="A13:AM13"/>
    <mergeCell ref="A14:AM14"/>
    <mergeCell ref="A10:AM10"/>
    <mergeCell ref="A18:AM18"/>
    <mergeCell ref="AN18:AS18"/>
    <mergeCell ref="CF3:CU3"/>
    <mergeCell ref="A4:AM4"/>
    <mergeCell ref="A9:AM9"/>
    <mergeCell ref="BP19:CE20"/>
    <mergeCell ref="CF19:CU20"/>
    <mergeCell ref="AZ19:BO20"/>
    <mergeCell ref="A20:AM20"/>
    <mergeCell ref="AN19:AS20"/>
    <mergeCell ref="AT19:AY20"/>
    <mergeCell ref="BP14:CE14"/>
    <mergeCell ref="AZ4:BO4"/>
    <mergeCell ref="BP4:CE4"/>
    <mergeCell ref="A3:AM3"/>
    <mergeCell ref="AN3:AS3"/>
    <mergeCell ref="AT3:AY3"/>
    <mergeCell ref="AZ3:BO3"/>
    <mergeCell ref="BP3:CE3"/>
    <mergeCell ref="CF4:CU4"/>
    <mergeCell ref="A5:AM5"/>
    <mergeCell ref="AN5:AS5"/>
    <mergeCell ref="AN6:AS6"/>
    <mergeCell ref="AT6:AY6"/>
    <mergeCell ref="AZ6:BO6"/>
    <mergeCell ref="BP6:CE6"/>
    <mergeCell ref="CF6:CU6"/>
    <mergeCell ref="AN4:AS4"/>
    <mergeCell ref="AT4:AY4"/>
    <mergeCell ref="CF26:CU26"/>
    <mergeCell ref="BP29:CE29"/>
    <mergeCell ref="CF29:CU29"/>
    <mergeCell ref="A28:AM28"/>
    <mergeCell ref="A27:AM27"/>
    <mergeCell ref="A26:AM26"/>
    <mergeCell ref="AN26:AS26"/>
    <mergeCell ref="BP26:CE26"/>
    <mergeCell ref="BP27:CE28"/>
    <mergeCell ref="CF27:CU28"/>
    <mergeCell ref="A24:AM24"/>
    <mergeCell ref="CF23:CU25"/>
    <mergeCell ref="A29:AM29"/>
    <mergeCell ref="AN29:AS29"/>
    <mergeCell ref="AZ26:BO26"/>
    <mergeCell ref="AT26:AY26"/>
    <mergeCell ref="AZ27:BO28"/>
    <mergeCell ref="AN27:AS28"/>
    <mergeCell ref="AT27:AY28"/>
    <mergeCell ref="A25:AM25"/>
    <mergeCell ref="A23:AM23"/>
    <mergeCell ref="CF11:CU11"/>
    <mergeCell ref="AT12:AY13"/>
    <mergeCell ref="AT11:AY11"/>
    <mergeCell ref="AZ11:BO11"/>
    <mergeCell ref="BP11:CE11"/>
    <mergeCell ref="AN23:AS25"/>
    <mergeCell ref="A21:AM21"/>
    <mergeCell ref="AN21:AS21"/>
    <mergeCell ref="BP22:CE22"/>
    <mergeCell ref="AT30:AY30"/>
    <mergeCell ref="AZ30:BO30"/>
    <mergeCell ref="BP30:CE30"/>
    <mergeCell ref="BP23:CE25"/>
    <mergeCell ref="AT23:AY25"/>
    <mergeCell ref="AZ23:BO25"/>
    <mergeCell ref="AT29:AY29"/>
    <mergeCell ref="AZ29:BO29"/>
    <mergeCell ref="CF30:CU30"/>
    <mergeCell ref="A31:AM31"/>
    <mergeCell ref="AN31:AS32"/>
    <mergeCell ref="AT31:AY32"/>
    <mergeCell ref="AZ31:BO32"/>
    <mergeCell ref="BP31:CE32"/>
    <mergeCell ref="CF31:CU32"/>
    <mergeCell ref="A32:AM32"/>
    <mergeCell ref="A30:AM30"/>
    <mergeCell ref="AN30:AS30"/>
    <mergeCell ref="CF34:CU34"/>
    <mergeCell ref="A33:AM33"/>
    <mergeCell ref="AN33:AS33"/>
    <mergeCell ref="AT33:AY33"/>
    <mergeCell ref="AZ33:BO33"/>
    <mergeCell ref="BP33:CE33"/>
    <mergeCell ref="CF33:CU33"/>
    <mergeCell ref="AT35:AY36"/>
    <mergeCell ref="AZ35:BO36"/>
    <mergeCell ref="BP35:CE36"/>
    <mergeCell ref="CF35:CU36"/>
    <mergeCell ref="A36:AM36"/>
    <mergeCell ref="A34:AM34"/>
    <mergeCell ref="AN34:AS34"/>
    <mergeCell ref="AT34:AY34"/>
    <mergeCell ref="AZ34:BO34"/>
    <mergeCell ref="BP34:CE34"/>
    <mergeCell ref="AZ38:BO38"/>
    <mergeCell ref="BP38:CE38"/>
    <mergeCell ref="A40:AM40"/>
    <mergeCell ref="CF38:CU38"/>
    <mergeCell ref="A37:AM37"/>
    <mergeCell ref="AN37:AS37"/>
    <mergeCell ref="AT37:AY37"/>
    <mergeCell ref="AZ37:BO37"/>
    <mergeCell ref="BP37:CE37"/>
    <mergeCell ref="CF37:CU37"/>
    <mergeCell ref="A41:AM41"/>
    <mergeCell ref="A38:AM38"/>
    <mergeCell ref="AN10:AS10"/>
    <mergeCell ref="A45:AM45"/>
    <mergeCell ref="A44:AM44"/>
    <mergeCell ref="A39:AM39"/>
    <mergeCell ref="AN39:AS40"/>
    <mergeCell ref="AN38:AS38"/>
    <mergeCell ref="A35:AM35"/>
    <mergeCell ref="AN35:AS36"/>
    <mergeCell ref="CF39:CU40"/>
    <mergeCell ref="AT45:AY45"/>
    <mergeCell ref="AZ8:BO8"/>
    <mergeCell ref="AZ9:BO9"/>
    <mergeCell ref="BP8:CE8"/>
    <mergeCell ref="BP9:CE9"/>
    <mergeCell ref="AT39:AY40"/>
    <mergeCell ref="AZ39:BO40"/>
    <mergeCell ref="BP39:CE40"/>
    <mergeCell ref="AT38:AY38"/>
    <mergeCell ref="AT10:AY10"/>
    <mergeCell ref="AZ10:BO10"/>
    <mergeCell ref="BP10:CE10"/>
    <mergeCell ref="CF8:CU8"/>
    <mergeCell ref="CF9:CU9"/>
    <mergeCell ref="CF10:CU10"/>
    <mergeCell ref="AT8:AY8"/>
    <mergeCell ref="AT9:AY9"/>
    <mergeCell ref="AN44:AS44"/>
    <mergeCell ref="AT44:AY44"/>
    <mergeCell ref="AZ44:BO44"/>
    <mergeCell ref="BP44:CE44"/>
    <mergeCell ref="CF44:CU44"/>
    <mergeCell ref="BB46:BK46"/>
    <mergeCell ref="AZ45:BO45"/>
    <mergeCell ref="BP45:CE45"/>
    <mergeCell ref="CF45:CU45"/>
    <mergeCell ref="AN45:AS45"/>
  </mergeCells>
  <printOptions/>
  <pageMargins left="0.3937007874015748" right="0.3937007874015748" top="0.5905511811023623" bottom="0" header="0.2755905511811024" footer="0.275590551181102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AZ31" sqref="AZ31:BO31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4" t="s">
        <v>49</v>
      </c>
    </row>
    <row r="2" ht="12.75">
      <c r="CU2" s="2"/>
    </row>
    <row r="3" spans="1:99" s="7" customFormat="1" ht="12.75">
      <c r="A3" s="125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 t="s">
        <v>19</v>
      </c>
      <c r="AO3" s="70"/>
      <c r="AP3" s="70"/>
      <c r="AQ3" s="70"/>
      <c r="AR3" s="70"/>
      <c r="AS3" s="70"/>
      <c r="AT3" s="70" t="s">
        <v>157</v>
      </c>
      <c r="AU3" s="70"/>
      <c r="AV3" s="70"/>
      <c r="AW3" s="70"/>
      <c r="AX3" s="70"/>
      <c r="AY3" s="70"/>
      <c r="AZ3" s="70" t="s">
        <v>22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 t="s">
        <v>82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 t="s">
        <v>1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</row>
    <row r="4" spans="1:99" s="7" customFormat="1" ht="12.75">
      <c r="A4" s="11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 t="s">
        <v>20</v>
      </c>
      <c r="AO4" s="82"/>
      <c r="AP4" s="82"/>
      <c r="AQ4" s="82"/>
      <c r="AR4" s="82"/>
      <c r="AS4" s="82"/>
      <c r="AT4" s="82" t="s">
        <v>21</v>
      </c>
      <c r="AU4" s="82"/>
      <c r="AV4" s="82"/>
      <c r="AW4" s="82"/>
      <c r="AX4" s="82"/>
      <c r="AY4" s="82"/>
      <c r="AZ4" s="82" t="s">
        <v>23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83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5" spans="1:99" s="7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3"/>
      <c r="AN5" s="164"/>
      <c r="AO5" s="162"/>
      <c r="AP5" s="162"/>
      <c r="AQ5" s="162"/>
      <c r="AR5" s="162"/>
      <c r="AS5" s="163"/>
      <c r="AT5" s="164"/>
      <c r="AU5" s="162"/>
      <c r="AV5" s="162"/>
      <c r="AW5" s="162"/>
      <c r="AX5" s="162"/>
      <c r="AY5" s="163"/>
      <c r="AZ5" s="164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3"/>
      <c r="BP5" s="164" t="s">
        <v>84</v>
      </c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64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s="7" customFormat="1" ht="13.5" thickBo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70">
        <v>2</v>
      </c>
      <c r="AO6" s="70"/>
      <c r="AP6" s="70"/>
      <c r="AQ6" s="70"/>
      <c r="AR6" s="70"/>
      <c r="AS6" s="70"/>
      <c r="AT6" s="70">
        <v>3</v>
      </c>
      <c r="AU6" s="70"/>
      <c r="AV6" s="70"/>
      <c r="AW6" s="70"/>
      <c r="AX6" s="70"/>
      <c r="AY6" s="70"/>
      <c r="AZ6" s="70">
        <v>4</v>
      </c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>
        <v>5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87">
        <v>6</v>
      </c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" customHeight="1">
      <c r="A7" s="209" t="s">
        <v>110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74"/>
      <c r="AN7" s="74" t="s">
        <v>125</v>
      </c>
      <c r="AO7" s="75"/>
      <c r="AP7" s="75"/>
      <c r="AQ7" s="75"/>
      <c r="AR7" s="75"/>
      <c r="AS7" s="75"/>
      <c r="AT7" s="75" t="s">
        <v>46</v>
      </c>
      <c r="AU7" s="75"/>
      <c r="AV7" s="75"/>
      <c r="AW7" s="75"/>
      <c r="AX7" s="75"/>
      <c r="AY7" s="75"/>
      <c r="AZ7" s="272">
        <f>AZ9+AZ10+AZ12+AZ11</f>
        <v>89789</v>
      </c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270">
        <f>AZ7</f>
        <v>89789</v>
      </c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3"/>
    </row>
    <row r="8" spans="1:99" ht="12.75">
      <c r="A8" s="198" t="s">
        <v>26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26"/>
      <c r="AO8" s="27"/>
      <c r="AP8" s="27"/>
      <c r="AQ8" s="27"/>
      <c r="AR8" s="27"/>
      <c r="AS8" s="28"/>
      <c r="AT8" s="35"/>
      <c r="AU8" s="27"/>
      <c r="AV8" s="27"/>
      <c r="AW8" s="27"/>
      <c r="AX8" s="27"/>
      <c r="AY8" s="28"/>
      <c r="AZ8" s="36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6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8"/>
      <c r="CF8" s="36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9"/>
    </row>
    <row r="9" spans="1:99" ht="12.75">
      <c r="A9" s="200" t="s">
        <v>290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79"/>
      <c r="AO9" s="80"/>
      <c r="AP9" s="80"/>
      <c r="AQ9" s="80"/>
      <c r="AR9" s="80"/>
      <c r="AS9" s="80"/>
      <c r="AT9" s="121" t="s">
        <v>295</v>
      </c>
      <c r="AU9" s="80"/>
      <c r="AV9" s="80"/>
      <c r="AW9" s="80"/>
      <c r="AX9" s="80"/>
      <c r="AY9" s="119"/>
      <c r="AZ9" s="260">
        <v>0</v>
      </c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73"/>
      <c r="BP9" s="271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112"/>
      <c r="CF9" s="260">
        <f>AZ9</f>
        <v>0</v>
      </c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2"/>
    </row>
    <row r="10" spans="1:99" ht="12.75">
      <c r="A10" s="200" t="s">
        <v>291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79"/>
      <c r="AO10" s="80"/>
      <c r="AP10" s="80"/>
      <c r="AQ10" s="80"/>
      <c r="AR10" s="80"/>
      <c r="AS10" s="80"/>
      <c r="AT10" s="121" t="s">
        <v>296</v>
      </c>
      <c r="AU10" s="80"/>
      <c r="AV10" s="80"/>
      <c r="AW10" s="80"/>
      <c r="AX10" s="80"/>
      <c r="AY10" s="119"/>
      <c r="AZ10" s="260">
        <v>0</v>
      </c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73"/>
      <c r="BP10" s="271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112"/>
      <c r="CF10" s="260">
        <f>AZ10</f>
        <v>0</v>
      </c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2"/>
    </row>
    <row r="11" spans="1:99" ht="12.75">
      <c r="A11" s="200" t="s">
        <v>298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79"/>
      <c r="AO11" s="80"/>
      <c r="AP11" s="80"/>
      <c r="AQ11" s="80"/>
      <c r="AR11" s="80"/>
      <c r="AS11" s="80"/>
      <c r="AT11" s="121" t="s">
        <v>297</v>
      </c>
      <c r="AU11" s="80"/>
      <c r="AV11" s="80"/>
      <c r="AW11" s="80"/>
      <c r="AX11" s="80"/>
      <c r="AY11" s="119"/>
      <c r="AZ11" s="260">
        <v>89789</v>
      </c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73"/>
      <c r="BP11" s="271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112"/>
      <c r="CF11" s="260">
        <f>AZ11</f>
        <v>89789</v>
      </c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2"/>
    </row>
    <row r="12" spans="1:99" ht="12.75">
      <c r="A12" s="200" t="s">
        <v>307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79"/>
      <c r="AO12" s="80"/>
      <c r="AP12" s="80"/>
      <c r="AQ12" s="80"/>
      <c r="AR12" s="80"/>
      <c r="AS12" s="80"/>
      <c r="AT12" s="121" t="s">
        <v>308</v>
      </c>
      <c r="AU12" s="80"/>
      <c r="AV12" s="80"/>
      <c r="AW12" s="80"/>
      <c r="AX12" s="80"/>
      <c r="AY12" s="119"/>
      <c r="AZ12" s="260">
        <v>0</v>
      </c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73"/>
      <c r="BP12" s="271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112"/>
      <c r="CF12" s="260">
        <f>AZ12</f>
        <v>0</v>
      </c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2"/>
    </row>
    <row r="13" spans="1:99" ht="15" customHeight="1">
      <c r="A13" s="148" t="s">
        <v>189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269"/>
      <c r="AN13" s="58" t="s">
        <v>162</v>
      </c>
      <c r="AO13" s="59"/>
      <c r="AP13" s="59"/>
      <c r="AQ13" s="59"/>
      <c r="AR13" s="59"/>
      <c r="AS13" s="60"/>
      <c r="AT13" s="64"/>
      <c r="AU13" s="59"/>
      <c r="AV13" s="59"/>
      <c r="AW13" s="59"/>
      <c r="AX13" s="59"/>
      <c r="AY13" s="60"/>
      <c r="AZ13" s="201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202"/>
      <c r="BP13" s="201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202"/>
      <c r="CF13" s="201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7"/>
    </row>
    <row r="14" spans="1:99" ht="12.75">
      <c r="A14" s="68" t="s">
        <v>26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58" t="s">
        <v>163</v>
      </c>
      <c r="AO14" s="59"/>
      <c r="AP14" s="59"/>
      <c r="AQ14" s="59"/>
      <c r="AR14" s="59"/>
      <c r="AS14" s="60"/>
      <c r="AT14" s="64" t="s">
        <v>120</v>
      </c>
      <c r="AU14" s="59"/>
      <c r="AV14" s="59"/>
      <c r="AW14" s="59"/>
      <c r="AX14" s="59"/>
      <c r="AY14" s="60"/>
      <c r="AZ14" s="201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202"/>
      <c r="BP14" s="201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202"/>
      <c r="CF14" s="201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7"/>
    </row>
    <row r="15" spans="1:99" ht="12.75">
      <c r="A15" s="132" t="s">
        <v>190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263"/>
      <c r="AN15" s="79"/>
      <c r="AO15" s="80"/>
      <c r="AP15" s="80"/>
      <c r="AQ15" s="80"/>
      <c r="AR15" s="80"/>
      <c r="AS15" s="119"/>
      <c r="AT15" s="121"/>
      <c r="AU15" s="80"/>
      <c r="AV15" s="80"/>
      <c r="AW15" s="80"/>
      <c r="AX15" s="80"/>
      <c r="AY15" s="119"/>
      <c r="AZ15" s="94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203"/>
      <c r="BP15" s="94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203"/>
      <c r="CF15" s="94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6"/>
    </row>
    <row r="16" spans="1:99" ht="15" customHeight="1">
      <c r="A16" s="209" t="s">
        <v>191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74"/>
      <c r="AN16" s="46" t="s">
        <v>164</v>
      </c>
      <c r="AO16" s="47"/>
      <c r="AP16" s="47"/>
      <c r="AQ16" s="47"/>
      <c r="AR16" s="47"/>
      <c r="AS16" s="47"/>
      <c r="AT16" s="47" t="s">
        <v>188</v>
      </c>
      <c r="AU16" s="47"/>
      <c r="AV16" s="47"/>
      <c r="AW16" s="47"/>
      <c r="AX16" s="47"/>
      <c r="AY16" s="47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90"/>
    </row>
    <row r="17" spans="1:99" ht="12.75">
      <c r="A17" s="168" t="s">
        <v>158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  <c r="AN17" s="58" t="s">
        <v>133</v>
      </c>
      <c r="AO17" s="59"/>
      <c r="AP17" s="59"/>
      <c r="AQ17" s="59"/>
      <c r="AR17" s="59"/>
      <c r="AS17" s="60"/>
      <c r="AT17" s="64"/>
      <c r="AU17" s="59"/>
      <c r="AV17" s="59"/>
      <c r="AW17" s="59"/>
      <c r="AX17" s="59"/>
      <c r="AY17" s="60"/>
      <c r="AZ17" s="201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202"/>
      <c r="BP17" s="201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202"/>
      <c r="CF17" s="201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7"/>
    </row>
    <row r="18" spans="1:99" ht="12.75">
      <c r="A18" s="151" t="s">
        <v>159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275"/>
      <c r="AN18" s="79"/>
      <c r="AO18" s="80"/>
      <c r="AP18" s="80"/>
      <c r="AQ18" s="80"/>
      <c r="AR18" s="80"/>
      <c r="AS18" s="119"/>
      <c r="AT18" s="121"/>
      <c r="AU18" s="80"/>
      <c r="AV18" s="80"/>
      <c r="AW18" s="80"/>
      <c r="AX18" s="80"/>
      <c r="AY18" s="119"/>
      <c r="AZ18" s="94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203"/>
      <c r="BP18" s="94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203"/>
      <c r="CF18" s="94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</row>
    <row r="19" spans="1:99" ht="12.75">
      <c r="A19" s="68" t="s">
        <v>26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58" t="s">
        <v>214</v>
      </c>
      <c r="AO19" s="59"/>
      <c r="AP19" s="59"/>
      <c r="AQ19" s="59"/>
      <c r="AR19" s="59"/>
      <c r="AS19" s="60"/>
      <c r="AT19" s="64" t="s">
        <v>192</v>
      </c>
      <c r="AU19" s="59"/>
      <c r="AV19" s="59"/>
      <c r="AW19" s="59"/>
      <c r="AX19" s="59"/>
      <c r="AY19" s="60"/>
      <c r="AZ19" s="201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202"/>
      <c r="BP19" s="201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202"/>
      <c r="CF19" s="201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7"/>
    </row>
    <row r="20" spans="1:99" ht="12.75">
      <c r="A20" s="132" t="s">
        <v>160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263"/>
      <c r="AN20" s="79"/>
      <c r="AO20" s="80"/>
      <c r="AP20" s="80"/>
      <c r="AQ20" s="80"/>
      <c r="AR20" s="80"/>
      <c r="AS20" s="119"/>
      <c r="AT20" s="121"/>
      <c r="AU20" s="80"/>
      <c r="AV20" s="80"/>
      <c r="AW20" s="80"/>
      <c r="AX20" s="80"/>
      <c r="AY20" s="119"/>
      <c r="AZ20" s="94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203"/>
      <c r="BP20" s="94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203"/>
      <c r="CF20" s="94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6"/>
    </row>
    <row r="21" spans="1:99" ht="15" customHeight="1">
      <c r="A21" s="209" t="s">
        <v>161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74"/>
      <c r="AN21" s="46" t="s">
        <v>215</v>
      </c>
      <c r="AO21" s="47"/>
      <c r="AP21" s="47"/>
      <c r="AQ21" s="47"/>
      <c r="AR21" s="47"/>
      <c r="AS21" s="47"/>
      <c r="AT21" s="47" t="s">
        <v>192</v>
      </c>
      <c r="AU21" s="47"/>
      <c r="AV21" s="47"/>
      <c r="AW21" s="47"/>
      <c r="AX21" s="47"/>
      <c r="AY21" s="47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90"/>
    </row>
    <row r="22" spans="1:99" ht="15" customHeight="1">
      <c r="A22" s="148" t="s">
        <v>155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269"/>
      <c r="AN22" s="122" t="s">
        <v>198</v>
      </c>
      <c r="AO22" s="123"/>
      <c r="AP22" s="123"/>
      <c r="AQ22" s="123"/>
      <c r="AR22" s="123"/>
      <c r="AS22" s="199"/>
      <c r="AT22" s="218" t="s">
        <v>192</v>
      </c>
      <c r="AU22" s="123"/>
      <c r="AV22" s="123"/>
      <c r="AW22" s="123"/>
      <c r="AX22" s="123"/>
      <c r="AY22" s="199"/>
      <c r="AZ22" s="229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1"/>
      <c r="BP22" s="229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1"/>
      <c r="CF22" s="229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3"/>
    </row>
    <row r="23" spans="1:99" ht="12.75">
      <c r="A23" s="103" t="s">
        <v>130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291"/>
      <c r="AN23" s="213" t="s">
        <v>199</v>
      </c>
      <c r="AO23" s="176"/>
      <c r="AP23" s="176"/>
      <c r="AQ23" s="176"/>
      <c r="AR23" s="176"/>
      <c r="AS23" s="177"/>
      <c r="AT23" s="175"/>
      <c r="AU23" s="176"/>
      <c r="AV23" s="176"/>
      <c r="AW23" s="176"/>
      <c r="AX23" s="176"/>
      <c r="AY23" s="177"/>
      <c r="AZ23" s="292">
        <f>AZ25-Лист5!AZ19</f>
        <v>452169.6900000004</v>
      </c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4"/>
      <c r="BP23" s="210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4"/>
      <c r="CF23" s="288">
        <f>AZ23</f>
        <v>452169.6900000004</v>
      </c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90"/>
    </row>
    <row r="24" spans="1:99" ht="12.75">
      <c r="A24" s="72" t="s">
        <v>240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284"/>
      <c r="AN24" s="79"/>
      <c r="AO24" s="80"/>
      <c r="AP24" s="80"/>
      <c r="AQ24" s="80"/>
      <c r="AR24" s="80"/>
      <c r="AS24" s="119"/>
      <c r="AT24" s="121"/>
      <c r="AU24" s="80"/>
      <c r="AV24" s="80"/>
      <c r="AW24" s="80"/>
      <c r="AX24" s="80"/>
      <c r="AY24" s="119"/>
      <c r="AZ24" s="237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9"/>
      <c r="BP24" s="94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203"/>
      <c r="CF24" s="277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9"/>
    </row>
    <row r="25" spans="1:99" ht="12.75">
      <c r="A25" s="281" t="s">
        <v>143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3"/>
      <c r="AN25" s="58" t="s">
        <v>127</v>
      </c>
      <c r="AO25" s="59"/>
      <c r="AP25" s="59"/>
      <c r="AQ25" s="59"/>
      <c r="AR25" s="59"/>
      <c r="AS25" s="60"/>
      <c r="AT25" s="64"/>
      <c r="AU25" s="59"/>
      <c r="AV25" s="59"/>
      <c r="AW25" s="59"/>
      <c r="AX25" s="59"/>
      <c r="AY25" s="60"/>
      <c r="AZ25" s="234">
        <f>AZ27+AZ31+AZ37+Лист5!AZ7+Лист5!AZ11+Лист5!AZ15</f>
        <v>3253941.030000001</v>
      </c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  <c r="BP25" s="201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202"/>
      <c r="CF25" s="204">
        <f>AZ25</f>
        <v>3253941.030000001</v>
      </c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76"/>
    </row>
    <row r="26" spans="1:99" ht="12.75">
      <c r="A26" s="78" t="s">
        <v>216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7"/>
      <c r="AN26" s="79"/>
      <c r="AO26" s="80"/>
      <c r="AP26" s="80"/>
      <c r="AQ26" s="80"/>
      <c r="AR26" s="80"/>
      <c r="AS26" s="119"/>
      <c r="AT26" s="121"/>
      <c r="AU26" s="80"/>
      <c r="AV26" s="80"/>
      <c r="AW26" s="80"/>
      <c r="AX26" s="80"/>
      <c r="AY26" s="119"/>
      <c r="AZ26" s="237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9"/>
      <c r="BP26" s="94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203"/>
      <c r="CF26" s="277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9"/>
    </row>
    <row r="27" spans="1:99" ht="15" customHeight="1">
      <c r="A27" s="108" t="s">
        <v>217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285"/>
      <c r="AN27" s="46" t="s">
        <v>128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89">
        <f>AZ28-AZ30</f>
        <v>437880.4600000009</v>
      </c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9">
        <f>AZ27</f>
        <v>437880.4600000009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90"/>
    </row>
    <row r="28" spans="1:99" ht="12.75">
      <c r="A28" s="43" t="s">
        <v>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/>
      <c r="AN28" s="58" t="s">
        <v>193</v>
      </c>
      <c r="AO28" s="59"/>
      <c r="AP28" s="59"/>
      <c r="AQ28" s="59"/>
      <c r="AR28" s="59"/>
      <c r="AS28" s="60"/>
      <c r="AT28" s="64" t="s">
        <v>47</v>
      </c>
      <c r="AU28" s="59"/>
      <c r="AV28" s="59"/>
      <c r="AW28" s="59"/>
      <c r="AX28" s="59"/>
      <c r="AY28" s="60"/>
      <c r="AZ28" s="50">
        <v>22427558.76</v>
      </c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2"/>
      <c r="BP28" s="201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202"/>
      <c r="CF28" s="195">
        <f>AZ28</f>
        <v>22427558.76</v>
      </c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7"/>
    </row>
    <row r="29" spans="1:99" ht="12.75">
      <c r="A29" s="40" t="s">
        <v>218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280"/>
      <c r="AN29" s="79"/>
      <c r="AO29" s="80"/>
      <c r="AP29" s="80"/>
      <c r="AQ29" s="80"/>
      <c r="AR29" s="80"/>
      <c r="AS29" s="119"/>
      <c r="AT29" s="121"/>
      <c r="AU29" s="80"/>
      <c r="AV29" s="80"/>
      <c r="AW29" s="80"/>
      <c r="AX29" s="80"/>
      <c r="AY29" s="119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2"/>
      <c r="BP29" s="94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203"/>
      <c r="CF29" s="94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6"/>
    </row>
    <row r="30" spans="1:99" ht="15" customHeight="1">
      <c r="A30" s="132" t="s">
        <v>219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263"/>
      <c r="AN30" s="46" t="s">
        <v>194</v>
      </c>
      <c r="AO30" s="47"/>
      <c r="AP30" s="47"/>
      <c r="AQ30" s="47"/>
      <c r="AR30" s="47"/>
      <c r="AS30" s="47"/>
      <c r="AT30" s="47" t="s">
        <v>137</v>
      </c>
      <c r="AU30" s="47"/>
      <c r="AV30" s="47"/>
      <c r="AW30" s="47"/>
      <c r="AX30" s="47"/>
      <c r="AY30" s="47"/>
      <c r="AZ30" s="66">
        <v>21989678.3</v>
      </c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9">
        <f>AZ30</f>
        <v>21989678.3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90"/>
    </row>
    <row r="31" spans="1:99" ht="15" customHeight="1">
      <c r="A31" s="264" t="s">
        <v>167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6"/>
      <c r="AN31" s="155" t="s">
        <v>46</v>
      </c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3"/>
    </row>
    <row r="32" spans="1:99" ht="12.75">
      <c r="A32" s="68" t="s">
        <v>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46" t="s">
        <v>54</v>
      </c>
      <c r="AO32" s="47"/>
      <c r="AP32" s="47"/>
      <c r="AQ32" s="47"/>
      <c r="AR32" s="47"/>
      <c r="AS32" s="47"/>
      <c r="AT32" s="47" t="s">
        <v>48</v>
      </c>
      <c r="AU32" s="47"/>
      <c r="AV32" s="47"/>
      <c r="AW32" s="47"/>
      <c r="AX32" s="47"/>
      <c r="AY32" s="47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90"/>
    </row>
    <row r="33" spans="1:99" ht="12.75">
      <c r="A33" s="207" t="s">
        <v>220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46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90"/>
    </row>
    <row r="34" spans="1:99" ht="12.75">
      <c r="A34" s="207" t="s">
        <v>221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46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90"/>
    </row>
    <row r="35" spans="1:99" ht="12.75">
      <c r="A35" s="68" t="s">
        <v>222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46" t="s">
        <v>55</v>
      </c>
      <c r="AO35" s="47"/>
      <c r="AP35" s="47"/>
      <c r="AQ35" s="47"/>
      <c r="AR35" s="47"/>
      <c r="AS35" s="47"/>
      <c r="AT35" s="47" t="s">
        <v>70</v>
      </c>
      <c r="AU35" s="47"/>
      <c r="AV35" s="47"/>
      <c r="AW35" s="47"/>
      <c r="AX35" s="47"/>
      <c r="AY35" s="47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90"/>
    </row>
    <row r="36" spans="1:99" ht="12.75">
      <c r="A36" s="132" t="s">
        <v>221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263"/>
      <c r="AN36" s="46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90"/>
    </row>
    <row r="37" spans="1:99" ht="15" customHeight="1">
      <c r="A37" s="208" t="s">
        <v>223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46" t="s">
        <v>188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90"/>
    </row>
    <row r="38" spans="1:99" ht="12.75">
      <c r="A38" s="68" t="s">
        <v>26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46" t="s">
        <v>226</v>
      </c>
      <c r="AO38" s="47"/>
      <c r="AP38" s="47"/>
      <c r="AQ38" s="47"/>
      <c r="AR38" s="47"/>
      <c r="AS38" s="47"/>
      <c r="AT38" s="47" t="s">
        <v>64</v>
      </c>
      <c r="AU38" s="47"/>
      <c r="AV38" s="47"/>
      <c r="AW38" s="47"/>
      <c r="AX38" s="47"/>
      <c r="AY38" s="47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90"/>
    </row>
    <row r="39" spans="1:99" ht="12.75">
      <c r="A39" s="207" t="s">
        <v>224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46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90"/>
    </row>
    <row r="40" spans="1:99" ht="15" customHeight="1" thickBot="1">
      <c r="A40" s="209" t="s">
        <v>225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83" t="s">
        <v>227</v>
      </c>
      <c r="AO40" s="84"/>
      <c r="AP40" s="84"/>
      <c r="AQ40" s="84"/>
      <c r="AR40" s="84"/>
      <c r="AS40" s="84"/>
      <c r="AT40" s="84" t="s">
        <v>71</v>
      </c>
      <c r="AU40" s="84"/>
      <c r="AV40" s="84"/>
      <c r="AW40" s="84"/>
      <c r="AX40" s="84"/>
      <c r="AY40" s="84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8"/>
    </row>
  </sheetData>
  <sheetProtection/>
  <mergeCells count="173">
    <mergeCell ref="CF10:CU10"/>
    <mergeCell ref="CF12:CU12"/>
    <mergeCell ref="A9:AM9"/>
    <mergeCell ref="AN9:AS9"/>
    <mergeCell ref="AT9:AY9"/>
    <mergeCell ref="AZ9:BO9"/>
    <mergeCell ref="BP9:CE9"/>
    <mergeCell ref="CF9:CU9"/>
    <mergeCell ref="A10:AM10"/>
    <mergeCell ref="BP11:CE11"/>
    <mergeCell ref="AZ21:BO21"/>
    <mergeCell ref="AN19:AS20"/>
    <mergeCell ref="AT19:AY20"/>
    <mergeCell ref="AN21:AS21"/>
    <mergeCell ref="BP10:CE10"/>
    <mergeCell ref="BP21:CE21"/>
    <mergeCell ref="AN14:AS15"/>
    <mergeCell ref="AT14:AY15"/>
    <mergeCell ref="AT16:AY16"/>
    <mergeCell ref="BP25:CE26"/>
    <mergeCell ref="CF23:CU24"/>
    <mergeCell ref="BP23:CE24"/>
    <mergeCell ref="A28:AM28"/>
    <mergeCell ref="A23:AM23"/>
    <mergeCell ref="AT25:AY26"/>
    <mergeCell ref="AT23:AY24"/>
    <mergeCell ref="AN25:AS26"/>
    <mergeCell ref="AZ23:BO24"/>
    <mergeCell ref="A25:AM25"/>
    <mergeCell ref="A24:AM24"/>
    <mergeCell ref="AT28:AY29"/>
    <mergeCell ref="A27:AM27"/>
    <mergeCell ref="AN27:AS27"/>
    <mergeCell ref="A26:AM26"/>
    <mergeCell ref="AT27:AY27"/>
    <mergeCell ref="AN10:AS10"/>
    <mergeCell ref="CF21:CU21"/>
    <mergeCell ref="A20:AM20"/>
    <mergeCell ref="CF30:CU30"/>
    <mergeCell ref="BP30:CE30"/>
    <mergeCell ref="AZ30:BO30"/>
    <mergeCell ref="CF25:CU26"/>
    <mergeCell ref="AZ27:BO27"/>
    <mergeCell ref="AZ25:BO26"/>
    <mergeCell ref="AZ28:BO29"/>
    <mergeCell ref="A7:AM7"/>
    <mergeCell ref="A21:AM21"/>
    <mergeCell ref="A15:AM15"/>
    <mergeCell ref="A16:AM16"/>
    <mergeCell ref="A12:AM12"/>
    <mergeCell ref="A6:AM6"/>
    <mergeCell ref="A11:AM11"/>
    <mergeCell ref="A8:AM8"/>
    <mergeCell ref="A18:AM18"/>
    <mergeCell ref="A17:AM17"/>
    <mergeCell ref="A5:AM5"/>
    <mergeCell ref="AN5:AS5"/>
    <mergeCell ref="AT5:AY5"/>
    <mergeCell ref="AZ5:BO5"/>
    <mergeCell ref="BP5:CE5"/>
    <mergeCell ref="A13:AM13"/>
    <mergeCell ref="BP13:CE13"/>
    <mergeCell ref="AN12:AS12"/>
    <mergeCell ref="AT12:AY12"/>
    <mergeCell ref="AZ12:BO12"/>
    <mergeCell ref="CF13:CU13"/>
    <mergeCell ref="BP14:CE15"/>
    <mergeCell ref="CF14:CU15"/>
    <mergeCell ref="AN16:AS16"/>
    <mergeCell ref="AT13:AY13"/>
    <mergeCell ref="CF17:CU18"/>
    <mergeCell ref="AZ17:BO18"/>
    <mergeCell ref="AN17:AS18"/>
    <mergeCell ref="AT17:AY18"/>
    <mergeCell ref="BP16:CE16"/>
    <mergeCell ref="AN7:AS7"/>
    <mergeCell ref="AT7:AY7"/>
    <mergeCell ref="AZ7:BO7"/>
    <mergeCell ref="AN13:AS13"/>
    <mergeCell ref="AZ13:BO13"/>
    <mergeCell ref="AZ10:BO10"/>
    <mergeCell ref="AT10:AY10"/>
    <mergeCell ref="AN11:AS11"/>
    <mergeCell ref="AT11:AY11"/>
    <mergeCell ref="AZ11:BO11"/>
    <mergeCell ref="AZ3:BO3"/>
    <mergeCell ref="AN23:AS24"/>
    <mergeCell ref="AZ19:BO20"/>
    <mergeCell ref="BP19:CE20"/>
    <mergeCell ref="CF19:CU20"/>
    <mergeCell ref="BP17:CE18"/>
    <mergeCell ref="BP7:CE7"/>
    <mergeCell ref="CF7:CU7"/>
    <mergeCell ref="BP3:CE3"/>
    <mergeCell ref="BP12:CE12"/>
    <mergeCell ref="CF3:CU3"/>
    <mergeCell ref="A4:AM4"/>
    <mergeCell ref="AN4:AS4"/>
    <mergeCell ref="AT4:AY4"/>
    <mergeCell ref="AZ4:BO4"/>
    <mergeCell ref="BP4:CE4"/>
    <mergeCell ref="CF4:CU4"/>
    <mergeCell ref="A3:AM3"/>
    <mergeCell ref="AN3:AS3"/>
    <mergeCell ref="AT3:AY3"/>
    <mergeCell ref="CF5:CU5"/>
    <mergeCell ref="AN6:AS6"/>
    <mergeCell ref="AT6:AY6"/>
    <mergeCell ref="AZ6:BO6"/>
    <mergeCell ref="BP6:CE6"/>
    <mergeCell ref="CF6:CU6"/>
    <mergeCell ref="A14:AM14"/>
    <mergeCell ref="AZ14:BO15"/>
    <mergeCell ref="CF35:CU36"/>
    <mergeCell ref="BP22:CE22"/>
    <mergeCell ref="CF22:CU22"/>
    <mergeCell ref="A22:AM22"/>
    <mergeCell ref="AN22:AS22"/>
    <mergeCell ref="AT22:AY22"/>
    <mergeCell ref="A30:AM30"/>
    <mergeCell ref="AZ16:BO16"/>
    <mergeCell ref="A32:AM32"/>
    <mergeCell ref="AT32:AY34"/>
    <mergeCell ref="AN32:AS34"/>
    <mergeCell ref="AN30:AS30"/>
    <mergeCell ref="AT30:AY30"/>
    <mergeCell ref="CF16:CU16"/>
    <mergeCell ref="A19:AM19"/>
    <mergeCell ref="AT21:AY21"/>
    <mergeCell ref="A29:AM29"/>
    <mergeCell ref="AN28:AS29"/>
    <mergeCell ref="AZ22:BO22"/>
    <mergeCell ref="BP28:CE29"/>
    <mergeCell ref="CF28:CU29"/>
    <mergeCell ref="AZ35:BO36"/>
    <mergeCell ref="BP35:CE36"/>
    <mergeCell ref="AZ32:BO34"/>
    <mergeCell ref="BP32:CE34"/>
    <mergeCell ref="CF32:CU34"/>
    <mergeCell ref="BP27:CE27"/>
    <mergeCell ref="CF27:CU27"/>
    <mergeCell ref="AN35:AS36"/>
    <mergeCell ref="AT35:AY36"/>
    <mergeCell ref="CF38:CU39"/>
    <mergeCell ref="AZ37:BO37"/>
    <mergeCell ref="BP37:CE37"/>
    <mergeCell ref="CF37:CU37"/>
    <mergeCell ref="BP38:CE39"/>
    <mergeCell ref="AN37:AS37"/>
    <mergeCell ref="AT37:AY37"/>
    <mergeCell ref="AZ40:BO40"/>
    <mergeCell ref="AN40:AS40"/>
    <mergeCell ref="AT40:AY40"/>
    <mergeCell ref="AZ31:BO31"/>
    <mergeCell ref="BP40:CE40"/>
    <mergeCell ref="CF40:CU40"/>
    <mergeCell ref="A37:AM37"/>
    <mergeCell ref="A38:AM38"/>
    <mergeCell ref="A39:AM39"/>
    <mergeCell ref="A40:AM40"/>
    <mergeCell ref="AN38:AS39"/>
    <mergeCell ref="AT38:AY39"/>
    <mergeCell ref="AZ38:BO39"/>
    <mergeCell ref="CF11:CU11"/>
    <mergeCell ref="A36:AM36"/>
    <mergeCell ref="A35:AM35"/>
    <mergeCell ref="A34:AM34"/>
    <mergeCell ref="A33:AM33"/>
    <mergeCell ref="BP31:CE31"/>
    <mergeCell ref="CF31:CU31"/>
    <mergeCell ref="A31:AM31"/>
    <mergeCell ref="AN31:AS31"/>
    <mergeCell ref="AT31:AY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AZ19" sqref="AZ19:BO20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4" t="s">
        <v>140</v>
      </c>
    </row>
    <row r="2" ht="12.75">
      <c r="CU2" s="2"/>
    </row>
    <row r="3" spans="1:99" s="7" customFormat="1" ht="12.75">
      <c r="A3" s="125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 t="s">
        <v>19</v>
      </c>
      <c r="AO3" s="70"/>
      <c r="AP3" s="70"/>
      <c r="AQ3" s="70"/>
      <c r="AR3" s="70"/>
      <c r="AS3" s="70"/>
      <c r="AT3" s="70" t="s">
        <v>157</v>
      </c>
      <c r="AU3" s="70"/>
      <c r="AV3" s="70"/>
      <c r="AW3" s="70"/>
      <c r="AX3" s="70"/>
      <c r="AY3" s="70"/>
      <c r="AZ3" s="70" t="s">
        <v>22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 t="s">
        <v>82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 t="s">
        <v>1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</row>
    <row r="4" spans="1:99" s="7" customFormat="1" ht="12.75">
      <c r="A4" s="11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 t="s">
        <v>20</v>
      </c>
      <c r="AO4" s="82"/>
      <c r="AP4" s="82"/>
      <c r="AQ4" s="82"/>
      <c r="AR4" s="82"/>
      <c r="AS4" s="82"/>
      <c r="AT4" s="82" t="s">
        <v>21</v>
      </c>
      <c r="AU4" s="82"/>
      <c r="AV4" s="82"/>
      <c r="AW4" s="82"/>
      <c r="AX4" s="82"/>
      <c r="AY4" s="82"/>
      <c r="AZ4" s="82" t="s">
        <v>23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83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5" spans="1:99" s="7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3"/>
      <c r="AN5" s="164"/>
      <c r="AO5" s="162"/>
      <c r="AP5" s="162"/>
      <c r="AQ5" s="162"/>
      <c r="AR5" s="162"/>
      <c r="AS5" s="163"/>
      <c r="AT5" s="164"/>
      <c r="AU5" s="162"/>
      <c r="AV5" s="162"/>
      <c r="AW5" s="162"/>
      <c r="AX5" s="162"/>
      <c r="AY5" s="163"/>
      <c r="AZ5" s="164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3"/>
      <c r="BP5" s="164" t="s">
        <v>84</v>
      </c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64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s="7" customFormat="1" ht="13.5" thickBo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70">
        <v>2</v>
      </c>
      <c r="AO6" s="70"/>
      <c r="AP6" s="70"/>
      <c r="AQ6" s="70"/>
      <c r="AR6" s="70"/>
      <c r="AS6" s="70"/>
      <c r="AT6" s="70">
        <v>3</v>
      </c>
      <c r="AU6" s="70"/>
      <c r="AV6" s="70"/>
      <c r="AW6" s="70"/>
      <c r="AX6" s="70"/>
      <c r="AY6" s="70"/>
      <c r="AZ6" s="70">
        <v>4</v>
      </c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>
        <v>5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87">
        <v>6</v>
      </c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" customHeight="1">
      <c r="A7" s="208" t="s">
        <v>228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74" t="s">
        <v>56</v>
      </c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3"/>
    </row>
    <row r="8" spans="1:99" ht="12.75">
      <c r="A8" s="68" t="s">
        <v>26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46" t="s">
        <v>57</v>
      </c>
      <c r="AO8" s="47"/>
      <c r="AP8" s="47"/>
      <c r="AQ8" s="47"/>
      <c r="AR8" s="47"/>
      <c r="AS8" s="47"/>
      <c r="AT8" s="47" t="s">
        <v>67</v>
      </c>
      <c r="AU8" s="47"/>
      <c r="AV8" s="47"/>
      <c r="AW8" s="47"/>
      <c r="AX8" s="47"/>
      <c r="AY8" s="47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90"/>
    </row>
    <row r="9" spans="1:99" ht="12.75">
      <c r="A9" s="132" t="s">
        <v>229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46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90"/>
    </row>
    <row r="10" spans="1:99" ht="15" customHeight="1">
      <c r="A10" s="209" t="s">
        <v>230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46" t="s">
        <v>58</v>
      </c>
      <c r="AO10" s="47"/>
      <c r="AP10" s="47"/>
      <c r="AQ10" s="47"/>
      <c r="AR10" s="47"/>
      <c r="AS10" s="47"/>
      <c r="AT10" s="47" t="s">
        <v>72</v>
      </c>
      <c r="AU10" s="47"/>
      <c r="AV10" s="47"/>
      <c r="AW10" s="47"/>
      <c r="AX10" s="47"/>
      <c r="AY10" s="47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90"/>
    </row>
    <row r="11" spans="1:99" ht="15" customHeight="1">
      <c r="A11" s="208" t="s">
        <v>131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46" t="s">
        <v>134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90"/>
    </row>
    <row r="12" spans="1:99" ht="12.75">
      <c r="A12" s="68" t="s">
        <v>26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46" t="s">
        <v>135</v>
      </c>
      <c r="AO12" s="47"/>
      <c r="AP12" s="47"/>
      <c r="AQ12" s="47"/>
      <c r="AR12" s="47"/>
      <c r="AS12" s="47"/>
      <c r="AT12" s="47" t="s">
        <v>138</v>
      </c>
      <c r="AU12" s="47"/>
      <c r="AV12" s="47"/>
      <c r="AW12" s="47"/>
      <c r="AX12" s="47"/>
      <c r="AY12" s="47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90"/>
    </row>
    <row r="13" spans="1:99" ht="12.75">
      <c r="A13" s="132" t="s">
        <v>165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46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90"/>
    </row>
    <row r="14" spans="1:99" ht="15" customHeight="1">
      <c r="A14" s="209" t="s">
        <v>166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46" t="s">
        <v>136</v>
      </c>
      <c r="AO14" s="47"/>
      <c r="AP14" s="47"/>
      <c r="AQ14" s="47"/>
      <c r="AR14" s="47"/>
      <c r="AS14" s="47"/>
      <c r="AT14" s="47" t="s">
        <v>139</v>
      </c>
      <c r="AU14" s="47"/>
      <c r="AV14" s="47"/>
      <c r="AW14" s="47"/>
      <c r="AX14" s="47"/>
      <c r="AY14" s="47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90"/>
    </row>
    <row r="15" spans="1:99" ht="15" customHeight="1">
      <c r="A15" s="148" t="s">
        <v>132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269"/>
      <c r="AN15" s="46" t="s">
        <v>59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174">
        <f>AZ16-AZ18</f>
        <v>2816060.5700000003</v>
      </c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174">
        <f>AZ15</f>
        <v>2816060.5700000003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70"/>
    </row>
    <row r="16" spans="1:99" ht="12.75">
      <c r="A16" s="68" t="s">
        <v>26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46" t="s">
        <v>60</v>
      </c>
      <c r="AO16" s="47"/>
      <c r="AP16" s="47"/>
      <c r="AQ16" s="47"/>
      <c r="AR16" s="47"/>
      <c r="AS16" s="47"/>
      <c r="AT16" s="47" t="s">
        <v>73</v>
      </c>
      <c r="AU16" s="47"/>
      <c r="AV16" s="47"/>
      <c r="AW16" s="47"/>
      <c r="AX16" s="47"/>
      <c r="AY16" s="47"/>
      <c r="AZ16" s="66">
        <f>2580096.24+3082500.8+47324.91</f>
        <v>5709921.95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9">
        <f>AZ16</f>
        <v>5709921.95</v>
      </c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90"/>
    </row>
    <row r="17" spans="1:99" ht="12.75">
      <c r="A17" s="132" t="s">
        <v>50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4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90"/>
    </row>
    <row r="18" spans="1:99" ht="15" customHeight="1">
      <c r="A18" s="209" t="s">
        <v>51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46" t="s">
        <v>61</v>
      </c>
      <c r="AO18" s="47"/>
      <c r="AP18" s="47"/>
      <c r="AQ18" s="47"/>
      <c r="AR18" s="47"/>
      <c r="AS18" s="47"/>
      <c r="AT18" s="47" t="s">
        <v>74</v>
      </c>
      <c r="AU18" s="47"/>
      <c r="AV18" s="47"/>
      <c r="AW18" s="47"/>
      <c r="AX18" s="47"/>
      <c r="AY18" s="47"/>
      <c r="AZ18" s="66">
        <f>2591452.48+275578.42+26830.48</f>
        <v>2893861.38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9">
        <f>AZ18</f>
        <v>2893861.38</v>
      </c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90"/>
    </row>
    <row r="19" spans="1:99" ht="12.75">
      <c r="A19" s="103" t="s">
        <v>195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5"/>
      <c r="AN19" s="46" t="s">
        <v>47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171">
        <f>AZ21+AZ28+AZ35+Лист6!AZ7+Лист6!AZ8</f>
        <v>2801771.340000001</v>
      </c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174">
        <f>AZ19</f>
        <v>2801771.340000001</v>
      </c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70"/>
    </row>
    <row r="20" spans="1:99" ht="12.75">
      <c r="A20" s="225" t="s">
        <v>196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46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70"/>
    </row>
    <row r="21" spans="1:99" ht="12.75">
      <c r="A21" s="295" t="s">
        <v>231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7"/>
      <c r="AN21" s="46" t="s">
        <v>48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90"/>
    </row>
    <row r="22" spans="1:99" ht="12.75">
      <c r="A22" s="165" t="s">
        <v>232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7"/>
      <c r="AN22" s="46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90"/>
    </row>
    <row r="23" spans="1:99" ht="12.75">
      <c r="A23" s="43" t="s">
        <v>26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54"/>
      <c r="AN23" s="46" t="s">
        <v>62</v>
      </c>
      <c r="AO23" s="47"/>
      <c r="AP23" s="47"/>
      <c r="AQ23" s="47"/>
      <c r="AR23" s="47"/>
      <c r="AS23" s="47"/>
      <c r="AT23" s="47" t="s">
        <v>75</v>
      </c>
      <c r="AU23" s="47"/>
      <c r="AV23" s="47"/>
      <c r="AW23" s="47"/>
      <c r="AX23" s="47"/>
      <c r="AY23" s="47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90"/>
    </row>
    <row r="24" spans="1:99" ht="12.75">
      <c r="A24" s="207" t="s">
        <v>233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46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90"/>
    </row>
    <row r="25" spans="1:99" ht="12.75">
      <c r="A25" s="132" t="s">
        <v>232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46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90"/>
    </row>
    <row r="26" spans="1:99" ht="12.75">
      <c r="A26" s="43" t="s">
        <v>234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154"/>
      <c r="AN26" s="46" t="s">
        <v>63</v>
      </c>
      <c r="AO26" s="47"/>
      <c r="AP26" s="47"/>
      <c r="AQ26" s="47"/>
      <c r="AR26" s="47"/>
      <c r="AS26" s="47"/>
      <c r="AT26" s="47" t="s">
        <v>76</v>
      </c>
      <c r="AU26" s="47"/>
      <c r="AV26" s="47"/>
      <c r="AW26" s="47"/>
      <c r="AX26" s="47"/>
      <c r="AY26" s="47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90"/>
    </row>
    <row r="27" spans="1:99" ht="12.75">
      <c r="A27" s="132" t="s">
        <v>232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4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90"/>
    </row>
    <row r="28" spans="1:99" ht="12.75">
      <c r="A28" s="208" t="s">
        <v>235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155" t="s">
        <v>64</v>
      </c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3"/>
    </row>
    <row r="29" spans="1:99" ht="12.75">
      <c r="A29" s="151" t="s">
        <v>232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46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90"/>
    </row>
    <row r="30" spans="1:99" ht="12.75">
      <c r="A30" s="68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58" t="s">
        <v>65</v>
      </c>
      <c r="AO30" s="59"/>
      <c r="AP30" s="59"/>
      <c r="AQ30" s="59"/>
      <c r="AR30" s="59"/>
      <c r="AS30" s="60"/>
      <c r="AT30" s="64" t="s">
        <v>152</v>
      </c>
      <c r="AU30" s="59"/>
      <c r="AV30" s="59"/>
      <c r="AW30" s="59"/>
      <c r="AX30" s="59"/>
      <c r="AY30" s="60"/>
      <c r="AZ30" s="201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202"/>
      <c r="BP30" s="201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202"/>
      <c r="CF30" s="201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7"/>
    </row>
    <row r="31" spans="1:99" ht="12.75">
      <c r="A31" s="299" t="s">
        <v>236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1"/>
      <c r="AN31" s="213"/>
      <c r="AO31" s="176"/>
      <c r="AP31" s="176"/>
      <c r="AQ31" s="176"/>
      <c r="AR31" s="176"/>
      <c r="AS31" s="177"/>
      <c r="AT31" s="175"/>
      <c r="AU31" s="176"/>
      <c r="AV31" s="176"/>
      <c r="AW31" s="176"/>
      <c r="AX31" s="176"/>
      <c r="AY31" s="177"/>
      <c r="AZ31" s="210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4"/>
      <c r="BP31" s="210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4"/>
      <c r="CF31" s="210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2"/>
    </row>
    <row r="32" spans="1:99" ht="12.75">
      <c r="A32" s="40" t="s">
        <v>232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79"/>
      <c r="AO32" s="80"/>
      <c r="AP32" s="80"/>
      <c r="AQ32" s="80"/>
      <c r="AR32" s="80"/>
      <c r="AS32" s="119"/>
      <c r="AT32" s="121"/>
      <c r="AU32" s="80"/>
      <c r="AV32" s="80"/>
      <c r="AW32" s="80"/>
      <c r="AX32" s="80"/>
      <c r="AY32" s="119"/>
      <c r="AZ32" s="94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203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203"/>
      <c r="CF32" s="94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6"/>
    </row>
    <row r="33" spans="1:99" ht="12.75">
      <c r="A33" s="68" t="s">
        <v>237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155" t="s">
        <v>66</v>
      </c>
      <c r="AO33" s="156"/>
      <c r="AP33" s="156"/>
      <c r="AQ33" s="156"/>
      <c r="AR33" s="156"/>
      <c r="AS33" s="156"/>
      <c r="AT33" s="156" t="s">
        <v>153</v>
      </c>
      <c r="AU33" s="156"/>
      <c r="AV33" s="156"/>
      <c r="AW33" s="156"/>
      <c r="AX33" s="156"/>
      <c r="AY33" s="156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3"/>
    </row>
    <row r="34" spans="1:99" ht="12.75">
      <c r="A34" s="40" t="s">
        <v>232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46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90"/>
    </row>
    <row r="35" spans="1:99" ht="15" customHeight="1">
      <c r="A35" s="165" t="s">
        <v>141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  <c r="AN35" s="46" t="s">
        <v>67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89">
        <f>AZ36-AZ38</f>
        <v>-5151.039999999106</v>
      </c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9">
        <f>AZ35</f>
        <v>-5151.039999999106</v>
      </c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90"/>
    </row>
    <row r="36" spans="1:99" ht="12.75">
      <c r="A36" s="68" t="s">
        <v>26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46" t="s">
        <v>68</v>
      </c>
      <c r="AO36" s="47"/>
      <c r="AP36" s="47"/>
      <c r="AQ36" s="47"/>
      <c r="AR36" s="47"/>
      <c r="AS36" s="47"/>
      <c r="AT36" s="47" t="s">
        <v>77</v>
      </c>
      <c r="AU36" s="47"/>
      <c r="AV36" s="47"/>
      <c r="AW36" s="47"/>
      <c r="AX36" s="47"/>
      <c r="AY36" s="47"/>
      <c r="AZ36" s="66">
        <v>14742836.06</v>
      </c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9">
        <f>AZ36</f>
        <v>14742836.06</v>
      </c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90"/>
    </row>
    <row r="37" spans="1:99" ht="12.75">
      <c r="A37" s="132" t="s">
        <v>52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46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90"/>
    </row>
    <row r="38" spans="1:99" ht="15" customHeight="1" thickBot="1">
      <c r="A38" s="209" t="s">
        <v>53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83" t="s">
        <v>69</v>
      </c>
      <c r="AO38" s="84"/>
      <c r="AP38" s="84"/>
      <c r="AQ38" s="84"/>
      <c r="AR38" s="84"/>
      <c r="AS38" s="84"/>
      <c r="AT38" s="84" t="s">
        <v>78</v>
      </c>
      <c r="AU38" s="84"/>
      <c r="AV38" s="84"/>
      <c r="AW38" s="84"/>
      <c r="AX38" s="84"/>
      <c r="AY38" s="84"/>
      <c r="AZ38" s="298">
        <v>14747987.1</v>
      </c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302">
        <f>AZ38</f>
        <v>14747987.1</v>
      </c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8"/>
    </row>
  </sheetData>
  <sheetProtection/>
  <mergeCells count="151">
    <mergeCell ref="CF11:CU11"/>
    <mergeCell ref="BP10:CE10"/>
    <mergeCell ref="CF10:CU10"/>
    <mergeCell ref="AN7:AS7"/>
    <mergeCell ref="AT7:AY7"/>
    <mergeCell ref="AN8:AS9"/>
    <mergeCell ref="AZ10:BO10"/>
    <mergeCell ref="BP11:CE11"/>
    <mergeCell ref="AZ11:BO11"/>
    <mergeCell ref="CF8:CU9"/>
    <mergeCell ref="BP18:CE18"/>
    <mergeCell ref="CF18:CU18"/>
    <mergeCell ref="A7:AM7"/>
    <mergeCell ref="A18:AM18"/>
    <mergeCell ref="AN18:AS18"/>
    <mergeCell ref="AT18:AY18"/>
    <mergeCell ref="AZ18:BO18"/>
    <mergeCell ref="CF15:CU15"/>
    <mergeCell ref="AZ14:BO14"/>
    <mergeCell ref="A8:AM8"/>
    <mergeCell ref="A32:AM32"/>
    <mergeCell ref="CF30:CU32"/>
    <mergeCell ref="BP30:CE32"/>
    <mergeCell ref="AZ30:BO32"/>
    <mergeCell ref="AT30:AY32"/>
    <mergeCell ref="AN30:AS32"/>
    <mergeCell ref="AN10:AS10"/>
    <mergeCell ref="AT10:AY10"/>
    <mergeCell ref="AT8:AY9"/>
    <mergeCell ref="A38:AM38"/>
    <mergeCell ref="BP38:CE38"/>
    <mergeCell ref="CF38:CU38"/>
    <mergeCell ref="BP35:CE35"/>
    <mergeCell ref="CF35:CU35"/>
    <mergeCell ref="BP36:CE37"/>
    <mergeCell ref="AT38:AY38"/>
    <mergeCell ref="A16:AM16"/>
    <mergeCell ref="A15:AM15"/>
    <mergeCell ref="A11:AM11"/>
    <mergeCell ref="A13:AM13"/>
    <mergeCell ref="A9:AM9"/>
    <mergeCell ref="A12:AM12"/>
    <mergeCell ref="A14:AM14"/>
    <mergeCell ref="A10:AM10"/>
    <mergeCell ref="CF7:CU7"/>
    <mergeCell ref="AZ7:BO7"/>
    <mergeCell ref="BP7:CE7"/>
    <mergeCell ref="AN36:AS37"/>
    <mergeCell ref="AT36:AY37"/>
    <mergeCell ref="A33:AM33"/>
    <mergeCell ref="A35:AM35"/>
    <mergeCell ref="A37:AM37"/>
    <mergeCell ref="A36:AM36"/>
    <mergeCell ref="A17:AM17"/>
    <mergeCell ref="AT11:AY11"/>
    <mergeCell ref="AN12:AS13"/>
    <mergeCell ref="AT12:AY13"/>
    <mergeCell ref="AT15:AY15"/>
    <mergeCell ref="AN14:AS14"/>
    <mergeCell ref="AT14:AY14"/>
    <mergeCell ref="BP8:CE9"/>
    <mergeCell ref="BP15:CE15"/>
    <mergeCell ref="AZ12:BO13"/>
    <mergeCell ref="A30:AM30"/>
    <mergeCell ref="A31:AM31"/>
    <mergeCell ref="BP28:CE29"/>
    <mergeCell ref="AZ8:BO9"/>
    <mergeCell ref="AN16:AS17"/>
    <mergeCell ref="AT16:AY17"/>
    <mergeCell ref="AN11:AS11"/>
    <mergeCell ref="BP14:CE14"/>
    <mergeCell ref="CF14:CU14"/>
    <mergeCell ref="AN38:AS38"/>
    <mergeCell ref="AN35:AS35"/>
    <mergeCell ref="AT35:AY35"/>
    <mergeCell ref="AZ38:BO38"/>
    <mergeCell ref="AZ35:BO35"/>
    <mergeCell ref="AZ36:BO37"/>
    <mergeCell ref="AN15:AS15"/>
    <mergeCell ref="CF36:CU37"/>
    <mergeCell ref="A3:AM3"/>
    <mergeCell ref="AN3:AS3"/>
    <mergeCell ref="AT3:AY3"/>
    <mergeCell ref="AZ3:BO3"/>
    <mergeCell ref="CF12:CU13"/>
    <mergeCell ref="AZ16:BO17"/>
    <mergeCell ref="BP16:CE17"/>
    <mergeCell ref="CF16:CU17"/>
    <mergeCell ref="BP12:CE13"/>
    <mergeCell ref="AZ15:BO15"/>
    <mergeCell ref="AT5:AY5"/>
    <mergeCell ref="AZ5:BO5"/>
    <mergeCell ref="BP3:CE3"/>
    <mergeCell ref="CF3:CU3"/>
    <mergeCell ref="A4:AM4"/>
    <mergeCell ref="AN4:AS4"/>
    <mergeCell ref="AT4:AY4"/>
    <mergeCell ref="AZ4:BO4"/>
    <mergeCell ref="BP4:CE4"/>
    <mergeCell ref="CF4:CU4"/>
    <mergeCell ref="BP5:CE5"/>
    <mergeCell ref="CF5:CU5"/>
    <mergeCell ref="A6:AM6"/>
    <mergeCell ref="AN6:AS6"/>
    <mergeCell ref="AT6:AY6"/>
    <mergeCell ref="AZ6:BO6"/>
    <mergeCell ref="BP6:CE6"/>
    <mergeCell ref="CF6:CU6"/>
    <mergeCell ref="A5:AM5"/>
    <mergeCell ref="AN5:AS5"/>
    <mergeCell ref="CF23:CU25"/>
    <mergeCell ref="AT21:AY22"/>
    <mergeCell ref="AZ21:BO22"/>
    <mergeCell ref="CF21:CU22"/>
    <mergeCell ref="A28:AM28"/>
    <mergeCell ref="A29:AM29"/>
    <mergeCell ref="AN28:AS29"/>
    <mergeCell ref="AT28:AY29"/>
    <mergeCell ref="AZ28:BO29"/>
    <mergeCell ref="CF28:CU29"/>
    <mergeCell ref="AZ26:BO27"/>
    <mergeCell ref="A27:AM27"/>
    <mergeCell ref="A26:AM26"/>
    <mergeCell ref="AN26:AS27"/>
    <mergeCell ref="AT26:AY27"/>
    <mergeCell ref="A25:AM25"/>
    <mergeCell ref="AN23:AS25"/>
    <mergeCell ref="AZ23:BO25"/>
    <mergeCell ref="BP23:CE25"/>
    <mergeCell ref="A22:AM22"/>
    <mergeCell ref="A21:AM21"/>
    <mergeCell ref="A24:AM24"/>
    <mergeCell ref="A19:AM19"/>
    <mergeCell ref="A23:AM23"/>
    <mergeCell ref="A20:AM20"/>
    <mergeCell ref="BP26:CE27"/>
    <mergeCell ref="CF26:CU27"/>
    <mergeCell ref="AN19:AS20"/>
    <mergeCell ref="AT19:AY20"/>
    <mergeCell ref="AZ19:BO20"/>
    <mergeCell ref="BP19:CE20"/>
    <mergeCell ref="CF19:CU20"/>
    <mergeCell ref="AN21:AS22"/>
    <mergeCell ref="BP21:CE22"/>
    <mergeCell ref="AT23:AY25"/>
    <mergeCell ref="A34:AM34"/>
    <mergeCell ref="AN33:AS34"/>
    <mergeCell ref="AT33:AY34"/>
    <mergeCell ref="AZ33:BO34"/>
    <mergeCell ref="BP33:CE34"/>
    <mergeCell ref="CF33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M27"/>
  <sheetViews>
    <sheetView zoomScalePageLayoutView="0" workbookViewId="0" topLeftCell="A1">
      <selection activeCell="AZ8" sqref="AZ8:BO8"/>
    </sheetView>
  </sheetViews>
  <sheetFormatPr defaultColWidth="1.37890625" defaultRowHeight="12.75"/>
  <cols>
    <col min="1" max="16384" width="1.37890625" style="1" customWidth="1"/>
  </cols>
  <sheetData>
    <row r="1" s="15" customFormat="1" ht="12">
      <c r="CU1" s="16" t="s">
        <v>174</v>
      </c>
    </row>
    <row r="2" s="7" customFormat="1" ht="12.75">
      <c r="CU2" s="8"/>
    </row>
    <row r="3" spans="1:99" s="7" customFormat="1" ht="12.75">
      <c r="A3" s="125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 t="s">
        <v>19</v>
      </c>
      <c r="AO3" s="70"/>
      <c r="AP3" s="70"/>
      <c r="AQ3" s="70"/>
      <c r="AR3" s="70"/>
      <c r="AS3" s="70"/>
      <c r="AT3" s="70" t="s">
        <v>157</v>
      </c>
      <c r="AU3" s="70"/>
      <c r="AV3" s="70"/>
      <c r="AW3" s="70"/>
      <c r="AX3" s="70"/>
      <c r="AY3" s="70"/>
      <c r="AZ3" s="70" t="s">
        <v>22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 t="s">
        <v>82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 t="s">
        <v>1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</row>
    <row r="4" spans="1:99" s="7" customFormat="1" ht="12.75">
      <c r="A4" s="11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 t="s">
        <v>20</v>
      </c>
      <c r="AO4" s="82"/>
      <c r="AP4" s="82"/>
      <c r="AQ4" s="82"/>
      <c r="AR4" s="82"/>
      <c r="AS4" s="82"/>
      <c r="AT4" s="82" t="s">
        <v>21</v>
      </c>
      <c r="AU4" s="82"/>
      <c r="AV4" s="82"/>
      <c r="AW4" s="82"/>
      <c r="AX4" s="82"/>
      <c r="AY4" s="82"/>
      <c r="AZ4" s="82" t="s">
        <v>23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83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5" spans="1:99" s="7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3"/>
      <c r="AN5" s="164"/>
      <c r="AO5" s="162"/>
      <c r="AP5" s="162"/>
      <c r="AQ5" s="162"/>
      <c r="AR5" s="162"/>
      <c r="AS5" s="163"/>
      <c r="AT5" s="164"/>
      <c r="AU5" s="162"/>
      <c r="AV5" s="162"/>
      <c r="AW5" s="162"/>
      <c r="AX5" s="162"/>
      <c r="AY5" s="163"/>
      <c r="AZ5" s="164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3"/>
      <c r="BP5" s="164" t="s">
        <v>84</v>
      </c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64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s="7" customFormat="1" ht="13.5" thickBo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70">
        <v>2</v>
      </c>
      <c r="AO6" s="70"/>
      <c r="AP6" s="70"/>
      <c r="AQ6" s="70"/>
      <c r="AR6" s="70"/>
      <c r="AS6" s="70"/>
      <c r="AT6" s="70">
        <v>3</v>
      </c>
      <c r="AU6" s="70"/>
      <c r="AV6" s="70"/>
      <c r="AW6" s="70"/>
      <c r="AX6" s="70"/>
      <c r="AY6" s="70"/>
      <c r="AZ6" s="70">
        <v>4</v>
      </c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>
        <v>5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87">
        <v>6</v>
      </c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" customHeight="1">
      <c r="A7" s="148" t="s">
        <v>29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74" t="s">
        <v>138</v>
      </c>
      <c r="AO7" s="75"/>
      <c r="AP7" s="75"/>
      <c r="AQ7" s="75"/>
      <c r="AR7" s="75"/>
      <c r="AS7" s="75"/>
      <c r="AT7" s="75" t="s">
        <v>192</v>
      </c>
      <c r="AU7" s="75"/>
      <c r="AV7" s="75"/>
      <c r="AW7" s="75"/>
      <c r="AX7" s="75"/>
      <c r="AY7" s="75"/>
      <c r="AZ7" s="272">
        <f>3082500.8-275578.42</f>
        <v>2806922.38</v>
      </c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>
        <f>AZ7</f>
        <v>2806922.38</v>
      </c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308"/>
    </row>
    <row r="8" spans="1:99" ht="15" customHeight="1" thickBot="1">
      <c r="A8" s="151" t="s">
        <v>178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83" t="s">
        <v>73</v>
      </c>
      <c r="AO8" s="84"/>
      <c r="AP8" s="84"/>
      <c r="AQ8" s="84"/>
      <c r="AR8" s="84"/>
      <c r="AS8" s="84"/>
      <c r="AT8" s="84" t="s">
        <v>192</v>
      </c>
      <c r="AU8" s="84"/>
      <c r="AV8" s="84"/>
      <c r="AW8" s="84"/>
      <c r="AX8" s="84"/>
      <c r="AY8" s="84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8"/>
    </row>
    <row r="9" spans="1:99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ht="12.75">
      <c r="A10" s="11"/>
      <c r="B10" s="11"/>
      <c r="C10" s="11"/>
      <c r="D10" s="11"/>
      <c r="E10" s="11"/>
      <c r="F10" s="11"/>
      <c r="G10" s="11"/>
      <c r="H10" s="11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45:143" ht="12.75"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23"/>
      <c r="EM11" s="23"/>
    </row>
    <row r="12" spans="1:96" ht="12.75">
      <c r="A12" s="3" t="s">
        <v>11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W12" s="72" t="s">
        <v>299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Y12" s="3" t="s">
        <v>12</v>
      </c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X12" s="72" t="s">
        <v>300</v>
      </c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</row>
    <row r="13" spans="10:96" s="24" customFormat="1" ht="10.5">
      <c r="J13" s="303" t="s">
        <v>13</v>
      </c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W13" s="303" t="s">
        <v>14</v>
      </c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BK13" s="303" t="s">
        <v>13</v>
      </c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X13" s="303" t="s">
        <v>14</v>
      </c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</row>
    <row r="15" spans="2:25" ht="12.75">
      <c r="B15" s="2" t="s">
        <v>15</v>
      </c>
      <c r="C15" s="80" t="s">
        <v>79</v>
      </c>
      <c r="D15" s="80"/>
      <c r="E15" s="80"/>
      <c r="F15" s="3" t="s">
        <v>2</v>
      </c>
      <c r="H15" s="80" t="s">
        <v>259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U15" s="22" t="s">
        <v>79</v>
      </c>
      <c r="V15" s="304" t="s">
        <v>79</v>
      </c>
      <c r="W15" s="304"/>
      <c r="X15" s="304"/>
      <c r="Y15" s="3" t="s">
        <v>3</v>
      </c>
    </row>
    <row r="16" spans="49:99" ht="12.75"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</row>
    <row r="17" spans="47:99" ht="13.5">
      <c r="AU17" s="25" t="s">
        <v>169</v>
      </c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</row>
    <row r="18" spans="49:99" s="24" customFormat="1" ht="10.5">
      <c r="AW18" s="305" t="s">
        <v>168</v>
      </c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</row>
    <row r="20" ht="12.75">
      <c r="AG20" s="3" t="s">
        <v>11</v>
      </c>
    </row>
    <row r="21" spans="33:99" ht="12.75">
      <c r="AG21" s="3" t="s">
        <v>171</v>
      </c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</row>
    <row r="22" spans="49:99" s="24" customFormat="1" ht="10.5">
      <c r="AW22" s="303" t="s">
        <v>170</v>
      </c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Q22" s="303" t="s">
        <v>13</v>
      </c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D22" s="303" t="s">
        <v>14</v>
      </c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</row>
    <row r="24" spans="1:80" ht="12.75">
      <c r="A24" s="3" t="s">
        <v>172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9:80" s="24" customFormat="1" ht="10.5">
      <c r="I25" s="303" t="s">
        <v>170</v>
      </c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B25" s="303" t="s">
        <v>13</v>
      </c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O25" s="303" t="s">
        <v>14</v>
      </c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H25" s="303" t="s">
        <v>173</v>
      </c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</row>
    <row r="27" spans="2:25" ht="12.75">
      <c r="B27" s="2" t="s">
        <v>15</v>
      </c>
      <c r="C27" s="80"/>
      <c r="D27" s="80"/>
      <c r="E27" s="80"/>
      <c r="F27" s="3" t="s">
        <v>2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U27" s="22" t="s">
        <v>79</v>
      </c>
      <c r="V27" s="304"/>
      <c r="W27" s="304"/>
      <c r="X27" s="304"/>
      <c r="Y27" s="3" t="s">
        <v>3</v>
      </c>
    </row>
    <row r="28" s="7" customFormat="1" ht="12.75"/>
  </sheetData>
  <sheetProtection/>
  <mergeCells count="66">
    <mergeCell ref="AB24:AM24"/>
    <mergeCell ref="AO24:BF24"/>
    <mergeCell ref="CF6:CU6"/>
    <mergeCell ref="BP7:CE7"/>
    <mergeCell ref="CF7:CU7"/>
    <mergeCell ref="A6:AM6"/>
    <mergeCell ref="AZ6:BO6"/>
    <mergeCell ref="BK13:BV13"/>
    <mergeCell ref="J12:U12"/>
    <mergeCell ref="BK12:BV12"/>
    <mergeCell ref="BP8:CE8"/>
    <mergeCell ref="CF8:CU8"/>
    <mergeCell ref="H15:S15"/>
    <mergeCell ref="V15:X15"/>
    <mergeCell ref="BX12:CR12"/>
    <mergeCell ref="BX13:CR13"/>
    <mergeCell ref="W12:AQ12"/>
    <mergeCell ref="AO25:BF25"/>
    <mergeCell ref="AW18:CU18"/>
    <mergeCell ref="BQ21:CB21"/>
    <mergeCell ref="CD21:CU21"/>
    <mergeCell ref="AW16:CU17"/>
    <mergeCell ref="BH24:CB24"/>
    <mergeCell ref="BH25:CB25"/>
    <mergeCell ref="BQ22:CB22"/>
    <mergeCell ref="CD22:CU22"/>
    <mergeCell ref="AN5:AS5"/>
    <mergeCell ref="AT5:AY5"/>
    <mergeCell ref="C27:E27"/>
    <mergeCell ref="H27:S27"/>
    <mergeCell ref="J13:U13"/>
    <mergeCell ref="V27:X27"/>
    <mergeCell ref="I24:Z24"/>
    <mergeCell ref="I25:Z25"/>
    <mergeCell ref="W13:AQ13"/>
    <mergeCell ref="AB25:AM25"/>
    <mergeCell ref="A7:AM7"/>
    <mergeCell ref="AN7:AS7"/>
    <mergeCell ref="AT7:AY7"/>
    <mergeCell ref="AZ7:BO7"/>
    <mergeCell ref="BP3:CE3"/>
    <mergeCell ref="BP6:CE6"/>
    <mergeCell ref="AN6:AS6"/>
    <mergeCell ref="AZ5:BO5"/>
    <mergeCell ref="BP5:CE5"/>
    <mergeCell ref="BP4:CE4"/>
    <mergeCell ref="CF5:CU5"/>
    <mergeCell ref="A3:AM3"/>
    <mergeCell ref="AN3:AS3"/>
    <mergeCell ref="AT3:AY3"/>
    <mergeCell ref="AZ3:BO3"/>
    <mergeCell ref="A4:AM4"/>
    <mergeCell ref="AN4:AS4"/>
    <mergeCell ref="AT4:AY4"/>
    <mergeCell ref="CF3:CU3"/>
    <mergeCell ref="CF4:CU4"/>
    <mergeCell ref="AT6:AY6"/>
    <mergeCell ref="AZ4:BO4"/>
    <mergeCell ref="A5:AM5"/>
    <mergeCell ref="AW21:BO21"/>
    <mergeCell ref="AW22:BO22"/>
    <mergeCell ref="A8:AM8"/>
    <mergeCell ref="AN8:AS8"/>
    <mergeCell ref="AT8:AY8"/>
    <mergeCell ref="AZ8:BO8"/>
    <mergeCell ref="C15:E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Image v2.0</cp:lastModifiedBy>
  <cp:lastPrinted>2020-03-19T05:20:01Z</cp:lastPrinted>
  <dcterms:created xsi:type="dcterms:W3CDTF">2004-06-16T07:44:42Z</dcterms:created>
  <dcterms:modified xsi:type="dcterms:W3CDTF">2021-03-16T22:55:24Z</dcterms:modified>
  <cp:category/>
  <cp:version/>
  <cp:contentType/>
  <cp:contentStatus/>
</cp:coreProperties>
</file>